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 attuali educativo\SERV. EDUCATIVI PRIMA INFANZIA\2017-2018\ReportZEROSEI\"/>
    </mc:Choice>
  </mc:AlternateContent>
  <xr:revisionPtr revIDLastSave="0" documentId="13_ncr:1_{A9F6DDFE-411A-44AC-A671-15A356B560E5}" xr6:coauthVersionLast="43" xr6:coauthVersionMax="43" xr10:uidLastSave="{00000000-0000-0000-0000-000000000000}"/>
  <bookViews>
    <workbookView xWindow="-108" yWindow="-108" windowWidth="15576" windowHeight="11136" tabRatio="788" firstSheet="1" activeTab="4" xr2:uid="{FD4830FD-3A93-492B-8025-6BE40FF4C56E}"/>
  </bookViews>
  <sheets>
    <sheet name="Nati Pop 0-5 serie storica" sheetId="2" state="hidden" r:id="rId1"/>
    <sheet name="Tavola 2.1-2.2" sheetId="1" r:id="rId2"/>
    <sheet name="Tavola da 2.3 a 2.6" sheetId="4" r:id="rId3"/>
    <sheet name="Figura da 2.1 a 2.3" sheetId="5" r:id="rId4"/>
    <sheet name="Tavola da 2.7 a 2.10" sheetId="3" r:id="rId5"/>
    <sheet name="Foglio1" sheetId="9" state="hidden" r:id="rId6"/>
  </sheets>
  <definedNames>
    <definedName name="HTML_CodePage" hidden="1">1252</definedName>
    <definedName name="HTML_Control" localSheetId="0" hidden="1">{"'x-tip-ass'!$A$1:$F$37"}</definedName>
    <definedName name="HTML_Control" localSheetId="1" hidden="1">{"'x-tip-ass'!$A$1:$F$37"}</definedName>
    <definedName name="HTML_Control" localSheetId="2" hidden="1">{"'x-tip-ass'!$A$1:$F$37"}</definedName>
    <definedName name="HTML_Control" localSheetId="4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4" l="1"/>
  <c r="D61" i="4"/>
  <c r="C61" i="4"/>
  <c r="O9" i="3"/>
  <c r="O10" i="3"/>
  <c r="O11" i="3"/>
  <c r="O12" i="3"/>
  <c r="O13" i="3"/>
  <c r="O14" i="3"/>
  <c r="O15" i="3"/>
  <c r="O16" i="3"/>
  <c r="M10" i="3"/>
  <c r="M11" i="3"/>
  <c r="M12" i="3"/>
  <c r="M13" i="3"/>
  <c r="K9" i="3"/>
  <c r="K10" i="3"/>
  <c r="K11" i="3"/>
  <c r="K8" i="3"/>
  <c r="I10" i="3"/>
  <c r="L29" i="9" l="1"/>
  <c r="L30" i="9"/>
  <c r="L31" i="9"/>
  <c r="L32" i="9"/>
  <c r="L33" i="9"/>
  <c r="L34" i="9"/>
  <c r="L35" i="9"/>
  <c r="L36" i="9"/>
  <c r="L28" i="9"/>
  <c r="G29" i="9"/>
  <c r="G30" i="9"/>
  <c r="G31" i="9"/>
  <c r="G32" i="9"/>
  <c r="G33" i="9"/>
  <c r="G34" i="9"/>
  <c r="G35" i="9"/>
  <c r="G36" i="9"/>
  <c r="G37" i="9"/>
  <c r="I28" i="9" s="1"/>
  <c r="G28" i="9"/>
  <c r="C28" i="9"/>
  <c r="C29" i="9"/>
  <c r="C30" i="9"/>
  <c r="C31" i="9"/>
  <c r="C32" i="9"/>
  <c r="C33" i="9"/>
  <c r="C34" i="9"/>
  <c r="C35" i="9"/>
  <c r="C36" i="9"/>
  <c r="C37" i="9"/>
  <c r="E28" i="9" s="1"/>
  <c r="I36" i="9" l="1"/>
  <c r="E36" i="9"/>
  <c r="I35" i="9"/>
  <c r="E35" i="9"/>
  <c r="I34" i="9"/>
  <c r="E34" i="9"/>
  <c r="I33" i="9"/>
  <c r="E33" i="9"/>
  <c r="I32" i="9"/>
  <c r="E32" i="9"/>
  <c r="I31" i="9"/>
  <c r="E31" i="9"/>
  <c r="I30" i="9"/>
  <c r="E30" i="9"/>
  <c r="I29" i="9"/>
  <c r="E29" i="9"/>
  <c r="E7" i="9"/>
  <c r="F7" i="9"/>
  <c r="E8" i="9"/>
  <c r="F8" i="9"/>
  <c r="E9" i="9"/>
  <c r="F9" i="9"/>
  <c r="E10" i="9"/>
  <c r="F10" i="9"/>
  <c r="E11" i="9"/>
  <c r="F11" i="9"/>
  <c r="F6" i="9"/>
  <c r="L156" i="2" l="1"/>
  <c r="L157" i="2"/>
  <c r="L158" i="2"/>
  <c r="L159" i="2"/>
  <c r="L160" i="2"/>
  <c r="L161" i="2"/>
  <c r="L162" i="2"/>
  <c r="L163" i="2"/>
  <c r="L164" i="2"/>
  <c r="L155" i="2"/>
  <c r="B155" i="2"/>
  <c r="L45" i="4" l="1"/>
  <c r="K45" i="4"/>
  <c r="J45" i="4"/>
  <c r="I45" i="4"/>
  <c r="E45" i="4"/>
  <c r="M45" i="4" l="1"/>
  <c r="B102" i="2"/>
  <c r="C102" i="2"/>
  <c r="D102" i="2"/>
  <c r="E102" i="2"/>
  <c r="F102" i="2"/>
  <c r="G102" i="2"/>
  <c r="H102" i="2"/>
  <c r="I102" i="2"/>
  <c r="J102" i="2"/>
  <c r="K102" i="2"/>
  <c r="L102" i="2"/>
  <c r="B103" i="2"/>
  <c r="C103" i="2"/>
  <c r="D103" i="2"/>
  <c r="E103" i="2"/>
  <c r="F103" i="2"/>
  <c r="G103" i="2"/>
  <c r="H103" i="2"/>
  <c r="I103" i="2"/>
  <c r="J103" i="2"/>
  <c r="K103" i="2"/>
  <c r="L103" i="2"/>
  <c r="B104" i="2"/>
  <c r="C104" i="2"/>
  <c r="D104" i="2"/>
  <c r="E104" i="2"/>
  <c r="F104" i="2"/>
  <c r="G104" i="2"/>
  <c r="H104" i="2"/>
  <c r="I104" i="2"/>
  <c r="J104" i="2"/>
  <c r="K104" i="2"/>
  <c r="L104" i="2"/>
  <c r="B105" i="2"/>
  <c r="C105" i="2"/>
  <c r="D105" i="2"/>
  <c r="E105" i="2"/>
  <c r="F105" i="2"/>
  <c r="G105" i="2"/>
  <c r="H105" i="2"/>
  <c r="I105" i="2"/>
  <c r="J105" i="2"/>
  <c r="K105" i="2"/>
  <c r="L105" i="2"/>
  <c r="B106" i="2"/>
  <c r="C106" i="2"/>
  <c r="D106" i="2"/>
  <c r="E106" i="2"/>
  <c r="F106" i="2"/>
  <c r="G106" i="2"/>
  <c r="H106" i="2"/>
  <c r="I106" i="2"/>
  <c r="J106" i="2"/>
  <c r="K106" i="2"/>
  <c r="L106" i="2"/>
  <c r="B107" i="2"/>
  <c r="C107" i="2"/>
  <c r="D107" i="2"/>
  <c r="E107" i="2"/>
  <c r="F107" i="2"/>
  <c r="G107" i="2"/>
  <c r="H107" i="2"/>
  <c r="I107" i="2"/>
  <c r="J107" i="2"/>
  <c r="K107" i="2"/>
  <c r="L107" i="2"/>
  <c r="B108" i="2"/>
  <c r="C108" i="2"/>
  <c r="D108" i="2"/>
  <c r="E108" i="2"/>
  <c r="F108" i="2"/>
  <c r="G108" i="2"/>
  <c r="H108" i="2"/>
  <c r="I108" i="2"/>
  <c r="J108" i="2"/>
  <c r="K108" i="2"/>
  <c r="L108" i="2"/>
  <c r="B109" i="2"/>
  <c r="C109" i="2"/>
  <c r="D109" i="2"/>
  <c r="E109" i="2"/>
  <c r="F109" i="2"/>
  <c r="G109" i="2"/>
  <c r="H109" i="2"/>
  <c r="I109" i="2"/>
  <c r="J109" i="2"/>
  <c r="K109" i="2"/>
  <c r="L109" i="2"/>
  <c r="B110" i="2"/>
  <c r="C110" i="2"/>
  <c r="D110" i="2"/>
  <c r="E110" i="2"/>
  <c r="F110" i="2"/>
  <c r="G110" i="2"/>
  <c r="H110" i="2"/>
  <c r="I110" i="2"/>
  <c r="J110" i="2"/>
  <c r="K110" i="2"/>
  <c r="L110" i="2"/>
  <c r="C101" i="2"/>
  <c r="D101" i="2"/>
  <c r="E101" i="2"/>
  <c r="F101" i="2"/>
  <c r="G101" i="2"/>
  <c r="H101" i="2"/>
  <c r="I101" i="2"/>
  <c r="J101" i="2"/>
  <c r="K101" i="2"/>
  <c r="L101" i="2"/>
  <c r="B101" i="2"/>
  <c r="B45" i="2"/>
  <c r="C45" i="2"/>
  <c r="D45" i="2"/>
  <c r="E45" i="2"/>
  <c r="F45" i="2"/>
  <c r="G45" i="2"/>
  <c r="H45" i="2"/>
  <c r="I45" i="2"/>
  <c r="J45" i="2"/>
  <c r="K45" i="2"/>
  <c r="L45" i="2"/>
  <c r="B46" i="2"/>
  <c r="C46" i="2"/>
  <c r="D46" i="2"/>
  <c r="E46" i="2"/>
  <c r="F46" i="2"/>
  <c r="G46" i="2"/>
  <c r="H46" i="2"/>
  <c r="I46" i="2"/>
  <c r="J46" i="2"/>
  <c r="K46" i="2"/>
  <c r="L46" i="2"/>
  <c r="B47" i="2"/>
  <c r="C47" i="2"/>
  <c r="D47" i="2"/>
  <c r="E47" i="2"/>
  <c r="F47" i="2"/>
  <c r="G47" i="2"/>
  <c r="H47" i="2"/>
  <c r="I47" i="2"/>
  <c r="J47" i="2"/>
  <c r="K47" i="2"/>
  <c r="L47" i="2"/>
  <c r="B48" i="2"/>
  <c r="C48" i="2"/>
  <c r="D48" i="2"/>
  <c r="E48" i="2"/>
  <c r="F48" i="2"/>
  <c r="G48" i="2"/>
  <c r="H48" i="2"/>
  <c r="I48" i="2"/>
  <c r="J48" i="2"/>
  <c r="K48" i="2"/>
  <c r="L48" i="2"/>
  <c r="B49" i="2"/>
  <c r="C49" i="2"/>
  <c r="D49" i="2"/>
  <c r="E49" i="2"/>
  <c r="F49" i="2"/>
  <c r="G49" i="2"/>
  <c r="H49" i="2"/>
  <c r="I49" i="2"/>
  <c r="J49" i="2"/>
  <c r="K49" i="2"/>
  <c r="L49" i="2"/>
  <c r="B50" i="2"/>
  <c r="C50" i="2"/>
  <c r="D50" i="2"/>
  <c r="E50" i="2"/>
  <c r="F50" i="2"/>
  <c r="G50" i="2"/>
  <c r="H50" i="2"/>
  <c r="I50" i="2"/>
  <c r="J50" i="2"/>
  <c r="K50" i="2"/>
  <c r="L50" i="2"/>
  <c r="B51" i="2"/>
  <c r="C51" i="2"/>
  <c r="D51" i="2"/>
  <c r="E51" i="2"/>
  <c r="F51" i="2"/>
  <c r="G51" i="2"/>
  <c r="H51" i="2"/>
  <c r="I51" i="2"/>
  <c r="J51" i="2"/>
  <c r="K51" i="2"/>
  <c r="L51" i="2"/>
  <c r="B52" i="2"/>
  <c r="C52" i="2"/>
  <c r="D52" i="2"/>
  <c r="E52" i="2"/>
  <c r="F52" i="2"/>
  <c r="G52" i="2"/>
  <c r="H52" i="2"/>
  <c r="I52" i="2"/>
  <c r="J52" i="2"/>
  <c r="K52" i="2"/>
  <c r="L52" i="2"/>
  <c r="B53" i="2"/>
  <c r="C53" i="2"/>
  <c r="D53" i="2"/>
  <c r="E53" i="2"/>
  <c r="F53" i="2"/>
  <c r="G53" i="2"/>
  <c r="H53" i="2"/>
  <c r="I53" i="2"/>
  <c r="J53" i="2"/>
  <c r="K53" i="2"/>
  <c r="L53" i="2"/>
  <c r="C44" i="2"/>
  <c r="D44" i="2"/>
  <c r="E44" i="2"/>
  <c r="F44" i="2"/>
  <c r="G44" i="2"/>
  <c r="H44" i="2"/>
  <c r="I44" i="2"/>
  <c r="J44" i="2"/>
  <c r="K44" i="2"/>
  <c r="L44" i="2"/>
  <c r="B44" i="2"/>
  <c r="L127" i="2"/>
  <c r="L128" i="2"/>
  <c r="L129" i="2"/>
  <c r="L136" i="2" s="1"/>
  <c r="L130" i="2"/>
  <c r="L131" i="2"/>
  <c r="L132" i="2"/>
  <c r="L133" i="2"/>
  <c r="L134" i="2"/>
  <c r="L135" i="2"/>
  <c r="L147" i="2"/>
  <c r="B139" i="2"/>
  <c r="C139" i="2"/>
  <c r="D139" i="2"/>
  <c r="E139" i="2"/>
  <c r="F139" i="2"/>
  <c r="G139" i="2"/>
  <c r="H139" i="2"/>
  <c r="I139" i="2"/>
  <c r="J139" i="2"/>
  <c r="K139" i="2"/>
  <c r="L139" i="2"/>
  <c r="B140" i="2"/>
  <c r="C140" i="2"/>
  <c r="D140" i="2"/>
  <c r="E140" i="2"/>
  <c r="F140" i="2"/>
  <c r="G140" i="2"/>
  <c r="H140" i="2"/>
  <c r="I140" i="2"/>
  <c r="J140" i="2"/>
  <c r="K140" i="2"/>
  <c r="L140" i="2"/>
  <c r="B141" i="2"/>
  <c r="C141" i="2"/>
  <c r="D141" i="2"/>
  <c r="E141" i="2"/>
  <c r="F141" i="2"/>
  <c r="G141" i="2"/>
  <c r="H141" i="2"/>
  <c r="I141" i="2"/>
  <c r="J141" i="2"/>
  <c r="K141" i="2"/>
  <c r="L141" i="2"/>
  <c r="B142" i="2"/>
  <c r="C142" i="2"/>
  <c r="D142" i="2"/>
  <c r="E142" i="2"/>
  <c r="F142" i="2"/>
  <c r="G142" i="2"/>
  <c r="H142" i="2"/>
  <c r="I142" i="2"/>
  <c r="J142" i="2"/>
  <c r="K142" i="2"/>
  <c r="L142" i="2"/>
  <c r="B143" i="2"/>
  <c r="C143" i="2"/>
  <c r="D143" i="2"/>
  <c r="E143" i="2"/>
  <c r="F143" i="2"/>
  <c r="G143" i="2"/>
  <c r="H143" i="2"/>
  <c r="I143" i="2"/>
  <c r="J143" i="2"/>
  <c r="K143" i="2"/>
  <c r="L143" i="2"/>
  <c r="B144" i="2"/>
  <c r="C144" i="2"/>
  <c r="D144" i="2"/>
  <c r="E144" i="2"/>
  <c r="F144" i="2"/>
  <c r="G144" i="2"/>
  <c r="H144" i="2"/>
  <c r="I144" i="2"/>
  <c r="J144" i="2"/>
  <c r="K144" i="2"/>
  <c r="L144" i="2"/>
  <c r="B145" i="2"/>
  <c r="C145" i="2"/>
  <c r="D145" i="2"/>
  <c r="E145" i="2"/>
  <c r="F145" i="2"/>
  <c r="G145" i="2"/>
  <c r="H145" i="2"/>
  <c r="I145" i="2"/>
  <c r="J145" i="2"/>
  <c r="K145" i="2"/>
  <c r="L145" i="2"/>
  <c r="B146" i="2"/>
  <c r="C146" i="2"/>
  <c r="D146" i="2"/>
  <c r="E146" i="2"/>
  <c r="F146" i="2"/>
  <c r="G146" i="2"/>
  <c r="H146" i="2"/>
  <c r="I146" i="2"/>
  <c r="J146" i="2"/>
  <c r="K146" i="2"/>
  <c r="L146" i="2"/>
  <c r="C138" i="2"/>
  <c r="D138" i="2"/>
  <c r="E138" i="2"/>
  <c r="F138" i="2"/>
  <c r="G138" i="2"/>
  <c r="H138" i="2"/>
  <c r="I138" i="2"/>
  <c r="J138" i="2"/>
  <c r="K138" i="2"/>
  <c r="L138" i="2"/>
  <c r="B138" i="2"/>
  <c r="L125" i="2"/>
  <c r="B117" i="2"/>
  <c r="C117" i="2"/>
  <c r="D117" i="2"/>
  <c r="E117" i="2"/>
  <c r="F117" i="2"/>
  <c r="G117" i="2"/>
  <c r="H117" i="2"/>
  <c r="I117" i="2"/>
  <c r="J117" i="2"/>
  <c r="K117" i="2"/>
  <c r="L117" i="2"/>
  <c r="B118" i="2"/>
  <c r="C118" i="2"/>
  <c r="D118" i="2"/>
  <c r="E118" i="2"/>
  <c r="F118" i="2"/>
  <c r="G118" i="2"/>
  <c r="H118" i="2"/>
  <c r="I118" i="2"/>
  <c r="J118" i="2"/>
  <c r="K118" i="2"/>
  <c r="L118" i="2"/>
  <c r="B119" i="2"/>
  <c r="C119" i="2"/>
  <c r="D119" i="2"/>
  <c r="E119" i="2"/>
  <c r="F119" i="2"/>
  <c r="G119" i="2"/>
  <c r="H119" i="2"/>
  <c r="I119" i="2"/>
  <c r="J119" i="2"/>
  <c r="K119" i="2"/>
  <c r="L119" i="2"/>
  <c r="B120" i="2"/>
  <c r="C120" i="2"/>
  <c r="D120" i="2"/>
  <c r="E120" i="2"/>
  <c r="F120" i="2"/>
  <c r="G120" i="2"/>
  <c r="H120" i="2"/>
  <c r="I120" i="2"/>
  <c r="J120" i="2"/>
  <c r="K120" i="2"/>
  <c r="L120" i="2"/>
  <c r="B121" i="2"/>
  <c r="C121" i="2"/>
  <c r="D121" i="2"/>
  <c r="E121" i="2"/>
  <c r="F121" i="2"/>
  <c r="G121" i="2"/>
  <c r="H121" i="2"/>
  <c r="I121" i="2"/>
  <c r="J121" i="2"/>
  <c r="K121" i="2"/>
  <c r="L121" i="2"/>
  <c r="B122" i="2"/>
  <c r="C122" i="2"/>
  <c r="D122" i="2"/>
  <c r="E122" i="2"/>
  <c r="F122" i="2"/>
  <c r="G122" i="2"/>
  <c r="H122" i="2"/>
  <c r="I122" i="2"/>
  <c r="J122" i="2"/>
  <c r="K122" i="2"/>
  <c r="L122" i="2"/>
  <c r="B123" i="2"/>
  <c r="C123" i="2"/>
  <c r="D123" i="2"/>
  <c r="E123" i="2"/>
  <c r="F123" i="2"/>
  <c r="G123" i="2"/>
  <c r="H123" i="2"/>
  <c r="I123" i="2"/>
  <c r="J123" i="2"/>
  <c r="K123" i="2"/>
  <c r="L123" i="2"/>
  <c r="B124" i="2"/>
  <c r="C124" i="2"/>
  <c r="D124" i="2"/>
  <c r="E124" i="2"/>
  <c r="F124" i="2"/>
  <c r="G124" i="2"/>
  <c r="H124" i="2"/>
  <c r="I124" i="2"/>
  <c r="J124" i="2"/>
  <c r="K124" i="2"/>
  <c r="L124" i="2"/>
  <c r="C116" i="2"/>
  <c r="D116" i="2"/>
  <c r="E116" i="2"/>
  <c r="F116" i="2"/>
  <c r="G116" i="2"/>
  <c r="H116" i="2"/>
  <c r="I116" i="2"/>
  <c r="J116" i="2"/>
  <c r="K116" i="2"/>
  <c r="L116" i="2"/>
  <c r="B116" i="2"/>
  <c r="L37" i="2"/>
  <c r="K37" i="2"/>
  <c r="J37" i="2"/>
  <c r="I37" i="2"/>
  <c r="H37" i="2"/>
  <c r="G37" i="2"/>
  <c r="F37" i="2"/>
  <c r="E37" i="2"/>
  <c r="D37" i="2"/>
  <c r="C37" i="2"/>
  <c r="B37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5" i="2"/>
  <c r="K15" i="2"/>
  <c r="J15" i="2"/>
  <c r="I15" i="2"/>
  <c r="H15" i="2"/>
  <c r="G15" i="2"/>
  <c r="F15" i="2"/>
  <c r="E15" i="2"/>
  <c r="D15" i="2"/>
  <c r="C15" i="2"/>
  <c r="B15" i="2"/>
  <c r="E26" i="2" l="1"/>
  <c r="I26" i="2"/>
  <c r="B26" i="2"/>
  <c r="F26" i="2"/>
  <c r="J26" i="2"/>
  <c r="C26" i="2"/>
  <c r="G26" i="2"/>
  <c r="K26" i="2"/>
  <c r="D26" i="2"/>
  <c r="H26" i="2"/>
  <c r="L26" i="2"/>
  <c r="L76" i="2" l="1"/>
  <c r="L77" i="2"/>
  <c r="L78" i="2"/>
  <c r="L79" i="2"/>
  <c r="L80" i="2"/>
  <c r="L81" i="2"/>
  <c r="L82" i="2"/>
  <c r="L83" i="2"/>
  <c r="L75" i="2"/>
  <c r="L95" i="2"/>
  <c r="L73" i="2"/>
  <c r="L84" i="2" l="1"/>
  <c r="F23" i="9" l="1"/>
  <c r="C7" i="9"/>
  <c r="C8" i="9"/>
  <c r="C9" i="9"/>
  <c r="C10" i="9"/>
  <c r="C11" i="9"/>
  <c r="C6" i="9"/>
  <c r="B11" i="9"/>
  <c r="H11" i="9" s="1"/>
  <c r="B10" i="9"/>
  <c r="B9" i="9"/>
  <c r="B8" i="9"/>
  <c r="B7" i="9"/>
  <c r="B6" i="9"/>
  <c r="I11" i="9"/>
  <c r="G11" i="9"/>
  <c r="O64" i="3"/>
  <c r="M64" i="3"/>
  <c r="K64" i="3"/>
  <c r="I64" i="3"/>
  <c r="G64" i="3"/>
  <c r="E64" i="3"/>
  <c r="O32" i="3"/>
  <c r="M32" i="3"/>
  <c r="K32" i="3"/>
  <c r="I32" i="3"/>
  <c r="G32" i="3"/>
  <c r="E32" i="3"/>
  <c r="B22" i="9" l="1"/>
  <c r="D11" i="9"/>
  <c r="C23" i="9"/>
  <c r="B23" i="9"/>
  <c r="J11" i="9"/>
  <c r="L59" i="4" l="1"/>
  <c r="K59" i="4"/>
  <c r="J59" i="4"/>
  <c r="I59" i="4"/>
  <c r="E59" i="4"/>
  <c r="L30" i="4"/>
  <c r="K30" i="4"/>
  <c r="J30" i="4"/>
  <c r="I30" i="4"/>
  <c r="E30" i="4"/>
  <c r="I28" i="1"/>
  <c r="E28" i="1"/>
  <c r="L61" i="4" l="1"/>
  <c r="M59" i="4"/>
  <c r="M30" i="4"/>
  <c r="F22" i="9"/>
  <c r="C22" i="9"/>
  <c r="F21" i="9"/>
  <c r="C21" i="9"/>
  <c r="B21" i="9"/>
  <c r="F20" i="9"/>
  <c r="C20" i="9"/>
  <c r="B20" i="9"/>
  <c r="F19" i="9"/>
  <c r="C19" i="9"/>
  <c r="B19" i="9"/>
  <c r="F18" i="9"/>
  <c r="C18" i="9"/>
  <c r="B18" i="9"/>
  <c r="I10" i="9"/>
  <c r="H10" i="9"/>
  <c r="G10" i="9"/>
  <c r="D10" i="9"/>
  <c r="I9" i="9"/>
  <c r="H9" i="9"/>
  <c r="G9" i="9"/>
  <c r="D9" i="9"/>
  <c r="I8" i="9"/>
  <c r="H8" i="9"/>
  <c r="G8" i="9"/>
  <c r="D8" i="9"/>
  <c r="I7" i="9"/>
  <c r="H7" i="9"/>
  <c r="G7" i="9"/>
  <c r="D7" i="9"/>
  <c r="I6" i="9"/>
  <c r="D6" i="9"/>
  <c r="D23" i="9" s="1"/>
  <c r="O63" i="3"/>
  <c r="M63" i="3"/>
  <c r="J63" i="3"/>
  <c r="K63" i="3" s="1"/>
  <c r="I63" i="3"/>
  <c r="G63" i="3"/>
  <c r="E63" i="3"/>
  <c r="O62" i="3"/>
  <c r="M62" i="3"/>
  <c r="J62" i="3"/>
  <c r="K62" i="3" s="1"/>
  <c r="I62" i="3"/>
  <c r="G62" i="3"/>
  <c r="E62" i="3"/>
  <c r="O61" i="3"/>
  <c r="M61" i="3"/>
  <c r="J61" i="3"/>
  <c r="K61" i="3" s="1"/>
  <c r="I61" i="3"/>
  <c r="G61" i="3"/>
  <c r="E61" i="3"/>
  <c r="O60" i="3"/>
  <c r="M60" i="3"/>
  <c r="J60" i="3"/>
  <c r="K60" i="3" s="1"/>
  <c r="I60" i="3"/>
  <c r="G60" i="3"/>
  <c r="E60" i="3"/>
  <c r="N59" i="3"/>
  <c r="M59" i="3" s="1"/>
  <c r="G59" i="3"/>
  <c r="E59" i="3"/>
  <c r="N50" i="3"/>
  <c r="L50" i="3"/>
  <c r="H50" i="3"/>
  <c r="F50" i="3"/>
  <c r="D50" i="3"/>
  <c r="B50" i="3"/>
  <c r="O49" i="3"/>
  <c r="M49" i="3"/>
  <c r="K49" i="3"/>
  <c r="I49" i="3"/>
  <c r="G49" i="3"/>
  <c r="E49" i="3"/>
  <c r="O48" i="3"/>
  <c r="M48" i="3"/>
  <c r="K48" i="3"/>
  <c r="I48" i="3"/>
  <c r="G48" i="3"/>
  <c r="E48" i="3"/>
  <c r="O47" i="3"/>
  <c r="M47" i="3"/>
  <c r="K47" i="3"/>
  <c r="I47" i="3"/>
  <c r="G47" i="3"/>
  <c r="E47" i="3"/>
  <c r="O46" i="3"/>
  <c r="M46" i="3"/>
  <c r="K46" i="3"/>
  <c r="I46" i="3"/>
  <c r="G46" i="3"/>
  <c r="E46" i="3"/>
  <c r="O45" i="3"/>
  <c r="M45" i="3"/>
  <c r="K45" i="3"/>
  <c r="I45" i="3"/>
  <c r="G45" i="3"/>
  <c r="E45" i="3"/>
  <c r="O44" i="3"/>
  <c r="M44" i="3"/>
  <c r="K44" i="3"/>
  <c r="I44" i="3"/>
  <c r="G44" i="3"/>
  <c r="E44" i="3"/>
  <c r="O43" i="3"/>
  <c r="M43" i="3"/>
  <c r="K43" i="3"/>
  <c r="I43" i="3"/>
  <c r="G43" i="3"/>
  <c r="E43" i="3"/>
  <c r="O42" i="3"/>
  <c r="M42" i="3"/>
  <c r="K42" i="3"/>
  <c r="I42" i="3"/>
  <c r="G42" i="3"/>
  <c r="E42" i="3"/>
  <c r="O41" i="3"/>
  <c r="M41" i="3"/>
  <c r="I41" i="3"/>
  <c r="G41" i="3"/>
  <c r="E41" i="3"/>
  <c r="O31" i="3"/>
  <c r="M31" i="3"/>
  <c r="J31" i="3"/>
  <c r="K31" i="3" s="1"/>
  <c r="I31" i="3"/>
  <c r="G31" i="3"/>
  <c r="E31" i="3"/>
  <c r="O30" i="3"/>
  <c r="M30" i="3"/>
  <c r="J30" i="3"/>
  <c r="K30" i="3" s="1"/>
  <c r="I30" i="3"/>
  <c r="G30" i="3"/>
  <c r="E30" i="3"/>
  <c r="O29" i="3"/>
  <c r="M29" i="3"/>
  <c r="J29" i="3"/>
  <c r="K29" i="3" s="1"/>
  <c r="I29" i="3"/>
  <c r="G29" i="3"/>
  <c r="E29" i="3"/>
  <c r="O28" i="3"/>
  <c r="M28" i="3"/>
  <c r="J28" i="3"/>
  <c r="K28" i="3" s="1"/>
  <c r="I28" i="3"/>
  <c r="G28" i="3"/>
  <c r="E28" i="3"/>
  <c r="O27" i="3"/>
  <c r="M27" i="3"/>
  <c r="J27" i="3"/>
  <c r="K27" i="3" s="1"/>
  <c r="I27" i="3"/>
  <c r="G27" i="3"/>
  <c r="E27" i="3"/>
  <c r="N17" i="3"/>
  <c r="L17" i="3"/>
  <c r="H17" i="3"/>
  <c r="F17" i="3"/>
  <c r="D17" i="3"/>
  <c r="B17" i="3"/>
  <c r="M16" i="3"/>
  <c r="K16" i="3"/>
  <c r="I16" i="3"/>
  <c r="G16" i="3"/>
  <c r="E16" i="3"/>
  <c r="M15" i="3"/>
  <c r="K15" i="3"/>
  <c r="I15" i="3"/>
  <c r="G15" i="3"/>
  <c r="E15" i="3"/>
  <c r="M14" i="3"/>
  <c r="K14" i="3"/>
  <c r="I14" i="3"/>
  <c r="G14" i="3"/>
  <c r="E14" i="3"/>
  <c r="K13" i="3"/>
  <c r="I13" i="3"/>
  <c r="G13" i="3"/>
  <c r="E13" i="3"/>
  <c r="K12" i="3"/>
  <c r="I12" i="3"/>
  <c r="G12" i="3"/>
  <c r="E12" i="3"/>
  <c r="I11" i="3"/>
  <c r="G11" i="3"/>
  <c r="E11" i="3"/>
  <c r="G10" i="3"/>
  <c r="E10" i="3"/>
  <c r="M9" i="3"/>
  <c r="I9" i="3"/>
  <c r="G9" i="3"/>
  <c r="E9" i="3"/>
  <c r="O8" i="3"/>
  <c r="I8" i="3"/>
  <c r="G8" i="3"/>
  <c r="E8" i="3"/>
  <c r="L58" i="4"/>
  <c r="K58" i="4"/>
  <c r="J58" i="4"/>
  <c r="I58" i="4"/>
  <c r="E58" i="4"/>
  <c r="L57" i="4"/>
  <c r="K57" i="4"/>
  <c r="J57" i="4"/>
  <c r="I57" i="4"/>
  <c r="E57" i="4"/>
  <c r="L56" i="4"/>
  <c r="K56" i="4"/>
  <c r="J56" i="4"/>
  <c r="I56" i="4"/>
  <c r="E56" i="4"/>
  <c r="L55" i="4"/>
  <c r="K55" i="4"/>
  <c r="J55" i="4"/>
  <c r="I55" i="4"/>
  <c r="E55" i="4"/>
  <c r="L54" i="4"/>
  <c r="J54" i="4"/>
  <c r="E54" i="4"/>
  <c r="L44" i="4"/>
  <c r="K44" i="4"/>
  <c r="J44" i="4"/>
  <c r="I44" i="4"/>
  <c r="E44" i="4"/>
  <c r="L43" i="4"/>
  <c r="K43" i="4"/>
  <c r="J43" i="4"/>
  <c r="I43" i="4"/>
  <c r="E43" i="4"/>
  <c r="L42" i="4"/>
  <c r="K42" i="4"/>
  <c r="J42" i="4"/>
  <c r="I42" i="4"/>
  <c r="E42" i="4"/>
  <c r="L41" i="4"/>
  <c r="K41" i="4"/>
  <c r="J41" i="4"/>
  <c r="I41" i="4"/>
  <c r="E41" i="4"/>
  <c r="L40" i="4"/>
  <c r="J40" i="4"/>
  <c r="G40" i="4"/>
  <c r="E40" i="4"/>
  <c r="L29" i="4"/>
  <c r="K29" i="4"/>
  <c r="J29" i="4"/>
  <c r="I29" i="4"/>
  <c r="E29" i="4"/>
  <c r="L28" i="4"/>
  <c r="K28" i="4"/>
  <c r="J28" i="4"/>
  <c r="I28" i="4"/>
  <c r="E28" i="4"/>
  <c r="L27" i="4"/>
  <c r="K27" i="4"/>
  <c r="J27" i="4"/>
  <c r="I27" i="4"/>
  <c r="E27" i="4"/>
  <c r="L26" i="4"/>
  <c r="K26" i="4"/>
  <c r="J26" i="4"/>
  <c r="I26" i="4"/>
  <c r="E26" i="4"/>
  <c r="L25" i="4"/>
  <c r="K25" i="4"/>
  <c r="J25" i="4"/>
  <c r="I25" i="4"/>
  <c r="E25" i="4"/>
  <c r="H15" i="4"/>
  <c r="G15" i="4"/>
  <c r="F15" i="4"/>
  <c r="D15" i="4"/>
  <c r="C15" i="4"/>
  <c r="B15" i="4"/>
  <c r="L14" i="4"/>
  <c r="K14" i="4"/>
  <c r="J14" i="4"/>
  <c r="I14" i="4"/>
  <c r="F36" i="9" s="1"/>
  <c r="E14" i="4"/>
  <c r="B36" i="9" s="1"/>
  <c r="L13" i="4"/>
  <c r="K13" i="4"/>
  <c r="J13" i="4"/>
  <c r="I13" i="4"/>
  <c r="F35" i="9" s="1"/>
  <c r="E13" i="4"/>
  <c r="B35" i="9" s="1"/>
  <c r="L12" i="4"/>
  <c r="K12" i="4"/>
  <c r="J12" i="4"/>
  <c r="I12" i="4"/>
  <c r="F34" i="9" s="1"/>
  <c r="E12" i="4"/>
  <c r="B34" i="9" s="1"/>
  <c r="L11" i="4"/>
  <c r="K11" i="4"/>
  <c r="J11" i="4"/>
  <c r="I11" i="4"/>
  <c r="F33" i="9" s="1"/>
  <c r="E11" i="4"/>
  <c r="B33" i="9" s="1"/>
  <c r="L10" i="4"/>
  <c r="K10" i="4"/>
  <c r="J10" i="4"/>
  <c r="I10" i="4"/>
  <c r="F32" i="9" s="1"/>
  <c r="E10" i="4"/>
  <c r="B32" i="9" s="1"/>
  <c r="L9" i="4"/>
  <c r="K9" i="4"/>
  <c r="J9" i="4"/>
  <c r="I9" i="4"/>
  <c r="F31" i="9" s="1"/>
  <c r="E9" i="4"/>
  <c r="B31" i="9" s="1"/>
  <c r="L8" i="4"/>
  <c r="K8" i="4"/>
  <c r="J8" i="4"/>
  <c r="I8" i="4"/>
  <c r="F30" i="9" s="1"/>
  <c r="E8" i="4"/>
  <c r="B30" i="9" s="1"/>
  <c r="L7" i="4"/>
  <c r="K7" i="4"/>
  <c r="J7" i="4"/>
  <c r="I7" i="4"/>
  <c r="F29" i="9" s="1"/>
  <c r="E7" i="4"/>
  <c r="B29" i="9" s="1"/>
  <c r="L6" i="4"/>
  <c r="K6" i="4"/>
  <c r="J6" i="4"/>
  <c r="I6" i="4"/>
  <c r="F28" i="9" s="1"/>
  <c r="E6" i="4"/>
  <c r="B28" i="9" s="1"/>
  <c r="I27" i="1"/>
  <c r="E27" i="1"/>
  <c r="I26" i="1"/>
  <c r="E26" i="1"/>
  <c r="I25" i="1"/>
  <c r="E25" i="1"/>
  <c r="I24" i="1"/>
  <c r="E24" i="1"/>
  <c r="G23" i="1"/>
  <c r="I23" i="1" s="1"/>
  <c r="E23" i="1"/>
  <c r="H15" i="1"/>
  <c r="G15" i="1"/>
  <c r="F15" i="1"/>
  <c r="D15" i="1"/>
  <c r="C15" i="1"/>
  <c r="B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I6" i="1"/>
  <c r="E6" i="1"/>
  <c r="I147" i="2"/>
  <c r="H147" i="2"/>
  <c r="G147" i="2"/>
  <c r="F147" i="2"/>
  <c r="E147" i="2"/>
  <c r="I135" i="2"/>
  <c r="E135" i="2"/>
  <c r="J125" i="2"/>
  <c r="G125" i="2"/>
  <c r="F125" i="2"/>
  <c r="E125" i="2"/>
  <c r="B125" i="2"/>
  <c r="K95" i="2"/>
  <c r="J95" i="2"/>
  <c r="I95" i="2"/>
  <c r="H95" i="2"/>
  <c r="G95" i="2"/>
  <c r="F95" i="2"/>
  <c r="E95" i="2"/>
  <c r="D95" i="2"/>
  <c r="C95" i="2"/>
  <c r="B95" i="2"/>
  <c r="K83" i="2"/>
  <c r="J83" i="2"/>
  <c r="I83" i="2"/>
  <c r="H83" i="2"/>
  <c r="G83" i="2"/>
  <c r="F83" i="2"/>
  <c r="E83" i="2"/>
  <c r="D83" i="2"/>
  <c r="C83" i="2"/>
  <c r="B83" i="2"/>
  <c r="K82" i="2"/>
  <c r="J82" i="2"/>
  <c r="I82" i="2"/>
  <c r="H82" i="2"/>
  <c r="G82" i="2"/>
  <c r="F82" i="2"/>
  <c r="E82" i="2"/>
  <c r="D82" i="2"/>
  <c r="C82" i="2"/>
  <c r="B82" i="2"/>
  <c r="K81" i="2"/>
  <c r="J81" i="2"/>
  <c r="I81" i="2"/>
  <c r="H81" i="2"/>
  <c r="G81" i="2"/>
  <c r="F81" i="2"/>
  <c r="E81" i="2"/>
  <c r="D81" i="2"/>
  <c r="C81" i="2"/>
  <c r="B81" i="2"/>
  <c r="K80" i="2"/>
  <c r="J80" i="2"/>
  <c r="I80" i="2"/>
  <c r="H80" i="2"/>
  <c r="G80" i="2"/>
  <c r="F80" i="2"/>
  <c r="E80" i="2"/>
  <c r="D80" i="2"/>
  <c r="C80" i="2"/>
  <c r="B80" i="2"/>
  <c r="K79" i="2"/>
  <c r="J79" i="2"/>
  <c r="I79" i="2"/>
  <c r="H79" i="2"/>
  <c r="G79" i="2"/>
  <c r="F79" i="2"/>
  <c r="E79" i="2"/>
  <c r="D79" i="2"/>
  <c r="C79" i="2"/>
  <c r="B79" i="2"/>
  <c r="K78" i="2"/>
  <c r="J78" i="2"/>
  <c r="I78" i="2"/>
  <c r="H78" i="2"/>
  <c r="G78" i="2"/>
  <c r="F78" i="2"/>
  <c r="E78" i="2"/>
  <c r="D78" i="2"/>
  <c r="C78" i="2"/>
  <c r="B78" i="2"/>
  <c r="K77" i="2"/>
  <c r="J77" i="2"/>
  <c r="I77" i="2"/>
  <c r="H77" i="2"/>
  <c r="G77" i="2"/>
  <c r="F77" i="2"/>
  <c r="E77" i="2"/>
  <c r="D77" i="2"/>
  <c r="C77" i="2"/>
  <c r="B77" i="2"/>
  <c r="K76" i="2"/>
  <c r="J76" i="2"/>
  <c r="I76" i="2"/>
  <c r="H76" i="2"/>
  <c r="G76" i="2"/>
  <c r="F76" i="2"/>
  <c r="E76" i="2"/>
  <c r="D76" i="2"/>
  <c r="C76" i="2"/>
  <c r="B76" i="2"/>
  <c r="K75" i="2"/>
  <c r="J75" i="2"/>
  <c r="I75" i="2"/>
  <c r="H75" i="2"/>
  <c r="G75" i="2"/>
  <c r="F75" i="2"/>
  <c r="E75" i="2"/>
  <c r="D75" i="2"/>
  <c r="C75" i="2"/>
  <c r="B75" i="2"/>
  <c r="K73" i="2"/>
  <c r="J73" i="2"/>
  <c r="I73" i="2"/>
  <c r="H73" i="2"/>
  <c r="G73" i="2"/>
  <c r="F73" i="2"/>
  <c r="E73" i="2"/>
  <c r="D73" i="2"/>
  <c r="C73" i="2"/>
  <c r="B73" i="2"/>
  <c r="G54" i="4" l="1"/>
  <c r="G61" i="4" s="1"/>
  <c r="E6" i="9"/>
  <c r="M43" i="4"/>
  <c r="M29" i="4"/>
  <c r="M42" i="4"/>
  <c r="M44" i="4"/>
  <c r="M55" i="4"/>
  <c r="K15" i="4"/>
  <c r="K54" i="4"/>
  <c r="K61" i="4" s="1"/>
  <c r="M57" i="4"/>
  <c r="J9" i="9"/>
  <c r="I40" i="4"/>
  <c r="M56" i="4"/>
  <c r="J8" i="9"/>
  <c r="D18" i="9"/>
  <c r="I18" i="9"/>
  <c r="I23" i="9"/>
  <c r="K40" i="4"/>
  <c r="D156" i="2"/>
  <c r="H162" i="2"/>
  <c r="I128" i="2"/>
  <c r="C129" i="2"/>
  <c r="E130" i="2"/>
  <c r="G131" i="2"/>
  <c r="E132" i="2"/>
  <c r="G133" i="2"/>
  <c r="E134" i="2"/>
  <c r="G135" i="2"/>
  <c r="C147" i="2"/>
  <c r="K147" i="2"/>
  <c r="E128" i="2"/>
  <c r="G129" i="2"/>
  <c r="K129" i="2"/>
  <c r="I130" i="2"/>
  <c r="C131" i="2"/>
  <c r="K131" i="2"/>
  <c r="I132" i="2"/>
  <c r="C133" i="2"/>
  <c r="K133" i="2"/>
  <c r="I134" i="2"/>
  <c r="C135" i="2"/>
  <c r="K135" i="2"/>
  <c r="B84" i="2"/>
  <c r="F84" i="2"/>
  <c r="J84" i="2"/>
  <c r="G156" i="2"/>
  <c r="E157" i="2"/>
  <c r="I157" i="2"/>
  <c r="G158" i="2"/>
  <c r="K158" i="2"/>
  <c r="I159" i="2"/>
  <c r="C160" i="2"/>
  <c r="K160" i="2"/>
  <c r="E161" i="2"/>
  <c r="C162" i="2"/>
  <c r="G162" i="2"/>
  <c r="K162" i="2"/>
  <c r="I163" i="2"/>
  <c r="B157" i="2"/>
  <c r="J157" i="2"/>
  <c r="H158" i="2"/>
  <c r="F159" i="2"/>
  <c r="D160" i="2"/>
  <c r="B161" i="2"/>
  <c r="J161" i="2"/>
  <c r="F163" i="2"/>
  <c r="C158" i="2"/>
  <c r="E159" i="2"/>
  <c r="G160" i="2"/>
  <c r="I161" i="2"/>
  <c r="E163" i="2"/>
  <c r="D127" i="2"/>
  <c r="H127" i="2"/>
  <c r="B128" i="2"/>
  <c r="F128" i="2"/>
  <c r="J128" i="2"/>
  <c r="D129" i="2"/>
  <c r="H129" i="2"/>
  <c r="B130" i="2"/>
  <c r="F130" i="2"/>
  <c r="E84" i="2"/>
  <c r="I84" i="2"/>
  <c r="C84" i="2"/>
  <c r="K84" i="2"/>
  <c r="I125" i="2"/>
  <c r="I164" i="2" s="1"/>
  <c r="C125" i="2"/>
  <c r="C127" i="2"/>
  <c r="K125" i="2"/>
  <c r="K127" i="2"/>
  <c r="J130" i="2"/>
  <c r="D131" i="2"/>
  <c r="H131" i="2"/>
  <c r="B132" i="2"/>
  <c r="F132" i="2"/>
  <c r="J132" i="2"/>
  <c r="D133" i="2"/>
  <c r="H133" i="2"/>
  <c r="B134" i="2"/>
  <c r="F134" i="2"/>
  <c r="J134" i="2"/>
  <c r="D135" i="2"/>
  <c r="H135" i="2"/>
  <c r="K156" i="2"/>
  <c r="G84" i="2"/>
  <c r="E127" i="2"/>
  <c r="I127" i="2"/>
  <c r="C128" i="2"/>
  <c r="G128" i="2"/>
  <c r="K128" i="2"/>
  <c r="E129" i="2"/>
  <c r="I129" i="2"/>
  <c r="I136" i="2" s="1"/>
  <c r="C130" i="2"/>
  <c r="G130" i="2"/>
  <c r="K130" i="2"/>
  <c r="E131" i="2"/>
  <c r="I131" i="2"/>
  <c r="C132" i="2"/>
  <c r="G132" i="2"/>
  <c r="K132" i="2"/>
  <c r="E133" i="2"/>
  <c r="I133" i="2"/>
  <c r="C134" i="2"/>
  <c r="G134" i="2"/>
  <c r="K134" i="2"/>
  <c r="D147" i="2"/>
  <c r="E155" i="2"/>
  <c r="D125" i="2"/>
  <c r="H128" i="2"/>
  <c r="B129" i="2"/>
  <c r="F129" i="2"/>
  <c r="J129" i="2"/>
  <c r="D130" i="2"/>
  <c r="H130" i="2"/>
  <c r="B131" i="2"/>
  <c r="F131" i="2"/>
  <c r="J131" i="2"/>
  <c r="D132" i="2"/>
  <c r="H132" i="2"/>
  <c r="B133" i="2"/>
  <c r="F133" i="2"/>
  <c r="J133" i="2"/>
  <c r="D134" i="2"/>
  <c r="H134" i="2"/>
  <c r="B135" i="2"/>
  <c r="F135" i="2"/>
  <c r="J135" i="2"/>
  <c r="C156" i="2"/>
  <c r="D21" i="9"/>
  <c r="D22" i="9"/>
  <c r="D19" i="9"/>
  <c r="D20" i="9"/>
  <c r="E17" i="3"/>
  <c r="O17" i="3"/>
  <c r="J50" i="3"/>
  <c r="K50" i="3" s="1"/>
  <c r="M50" i="3"/>
  <c r="M27" i="4"/>
  <c r="M12" i="4"/>
  <c r="M25" i="4"/>
  <c r="M9" i="4"/>
  <c r="M13" i="4"/>
  <c r="M6" i="4"/>
  <c r="M14" i="4"/>
  <c r="M7" i="4"/>
  <c r="M11" i="4"/>
  <c r="E15" i="1"/>
  <c r="I19" i="9"/>
  <c r="H125" i="2"/>
  <c r="H164" i="2" s="1"/>
  <c r="D128" i="2"/>
  <c r="F164" i="2"/>
  <c r="D158" i="2"/>
  <c r="B159" i="2"/>
  <c r="H160" i="2"/>
  <c r="D162" i="2"/>
  <c r="J163" i="2"/>
  <c r="M54" i="4"/>
  <c r="O50" i="3"/>
  <c r="J59" i="3"/>
  <c r="K59" i="3" s="1"/>
  <c r="O59" i="3"/>
  <c r="I59" i="3"/>
  <c r="I20" i="9"/>
  <c r="G127" i="2"/>
  <c r="G136" i="2" s="1"/>
  <c r="C155" i="2"/>
  <c r="G155" i="2"/>
  <c r="K155" i="2"/>
  <c r="E156" i="2"/>
  <c r="I156" i="2"/>
  <c r="C157" i="2"/>
  <c r="G157" i="2"/>
  <c r="K157" i="2"/>
  <c r="E158" i="2"/>
  <c r="I158" i="2"/>
  <c r="C159" i="2"/>
  <c r="G159" i="2"/>
  <c r="K159" i="2"/>
  <c r="E160" i="2"/>
  <c r="I160" i="2"/>
  <c r="C161" i="2"/>
  <c r="G161" i="2"/>
  <c r="K161" i="2"/>
  <c r="E162" i="2"/>
  <c r="I162" i="2"/>
  <c r="C163" i="2"/>
  <c r="G163" i="2"/>
  <c r="K163" i="2"/>
  <c r="F155" i="2"/>
  <c r="J10" i="9"/>
  <c r="I21" i="9"/>
  <c r="F127" i="2"/>
  <c r="F136" i="2" s="1"/>
  <c r="B147" i="2"/>
  <c r="B164" i="2" s="1"/>
  <c r="J147" i="2"/>
  <c r="J164" i="2" s="1"/>
  <c r="J155" i="2"/>
  <c r="H156" i="2"/>
  <c r="F157" i="2"/>
  <c r="J159" i="2"/>
  <c r="F161" i="2"/>
  <c r="B163" i="2"/>
  <c r="D84" i="2"/>
  <c r="H84" i="2"/>
  <c r="B127" i="2"/>
  <c r="B136" i="2" s="1"/>
  <c r="J127" i="2"/>
  <c r="G164" i="2"/>
  <c r="J15" i="4"/>
  <c r="D155" i="2"/>
  <c r="H155" i="2"/>
  <c r="B156" i="2"/>
  <c r="F156" i="2"/>
  <c r="J156" i="2"/>
  <c r="D157" i="2"/>
  <c r="H157" i="2"/>
  <c r="B158" i="2"/>
  <c r="F158" i="2"/>
  <c r="J158" i="2"/>
  <c r="D159" i="2"/>
  <c r="H159" i="2"/>
  <c r="B160" i="2"/>
  <c r="F160" i="2"/>
  <c r="J160" i="2"/>
  <c r="D161" i="2"/>
  <c r="H161" i="2"/>
  <c r="B162" i="2"/>
  <c r="F162" i="2"/>
  <c r="J162" i="2"/>
  <c r="D163" i="2"/>
  <c r="H163" i="2"/>
  <c r="I155" i="2"/>
  <c r="M10" i="4"/>
  <c r="I15" i="4"/>
  <c r="F37" i="9" s="1"/>
  <c r="M28" i="4"/>
  <c r="I54" i="4"/>
  <c r="G17" i="3"/>
  <c r="I22" i="9"/>
  <c r="E164" i="2"/>
  <c r="I15" i="1"/>
  <c r="M8" i="4"/>
  <c r="E15" i="4"/>
  <c r="B37" i="9" s="1"/>
  <c r="M26" i="4"/>
  <c r="M41" i="4"/>
  <c r="M58" i="4"/>
  <c r="I50" i="3"/>
  <c r="J7" i="9"/>
  <c r="L15" i="4"/>
  <c r="I17" i="3"/>
  <c r="M17" i="3"/>
  <c r="E50" i="3"/>
  <c r="J17" i="3"/>
  <c r="K17" i="3" s="1"/>
  <c r="K41" i="3"/>
  <c r="G50" i="3"/>
  <c r="D28" i="9" l="1"/>
  <c r="K28" i="9" s="1"/>
  <c r="D35" i="9"/>
  <c r="K35" i="9" s="1"/>
  <c r="D31" i="9"/>
  <c r="K31" i="9" s="1"/>
  <c r="D29" i="9"/>
  <c r="K29" i="9" s="1"/>
  <c r="D36" i="9"/>
  <c r="K36" i="9" s="1"/>
  <c r="D34" i="9"/>
  <c r="K34" i="9" s="1"/>
  <c r="D30" i="9"/>
  <c r="K30" i="9" s="1"/>
  <c r="D33" i="9"/>
  <c r="K33" i="9" s="1"/>
  <c r="D32" i="9"/>
  <c r="K32" i="9" s="1"/>
  <c r="H28" i="9"/>
  <c r="H35" i="9"/>
  <c r="H31" i="9"/>
  <c r="H29" i="9"/>
  <c r="H36" i="9"/>
  <c r="H34" i="9"/>
  <c r="H30" i="9"/>
  <c r="H33" i="9"/>
  <c r="H32" i="9"/>
  <c r="E23" i="9"/>
  <c r="G6" i="9"/>
  <c r="E18" i="9"/>
  <c r="E20" i="9"/>
  <c r="E22" i="9"/>
  <c r="E21" i="9"/>
  <c r="E19" i="9"/>
  <c r="H6" i="9"/>
  <c r="M40" i="4"/>
  <c r="M15" i="4"/>
  <c r="C136" i="2"/>
  <c r="E136" i="2"/>
  <c r="K136" i="2"/>
  <c r="H136" i="2"/>
  <c r="J136" i="2"/>
  <c r="D136" i="2"/>
  <c r="K164" i="2"/>
  <c r="D164" i="2"/>
  <c r="C164" i="2"/>
  <c r="H23" i="9" l="1"/>
  <c r="H19" i="9"/>
  <c r="J6" i="9"/>
  <c r="H18" i="9"/>
  <c r="H22" i="9"/>
  <c r="H20" i="9"/>
  <c r="H21" i="9"/>
  <c r="G23" i="9"/>
  <c r="G22" i="9"/>
  <c r="G18" i="9"/>
  <c r="G19" i="9"/>
  <c r="G20" i="9"/>
  <c r="G21" i="9"/>
  <c r="J19" i="9" l="1"/>
  <c r="J22" i="9"/>
  <c r="J21" i="9"/>
  <c r="J18" i="9"/>
  <c r="J20" i="9"/>
  <c r="J23" i="9"/>
</calcChain>
</file>

<file path=xl/sharedStrings.xml><?xml version="1.0" encoding="utf-8"?>
<sst xmlns="http://schemas.openxmlformats.org/spreadsheetml/2006/main" count="517" uniqueCount="117">
  <si>
    <t>province</t>
  </si>
  <si>
    <t>Piacenza</t>
  </si>
  <si>
    <t>Parma</t>
  </si>
  <si>
    <t>Modena</t>
  </si>
  <si>
    <t>Bologna</t>
  </si>
  <si>
    <t>Ferrara</t>
  </si>
  <si>
    <t>Ravenna</t>
  </si>
  <si>
    <t>Forlì Cesena</t>
  </si>
  <si>
    <t>Rimini</t>
  </si>
  <si>
    <t>REGIONE</t>
  </si>
  <si>
    <t>Numero servizi</t>
  </si>
  <si>
    <t>Numero bambini al 31.12</t>
  </si>
  <si>
    <t>2012-13</t>
  </si>
  <si>
    <t>2013-14</t>
  </si>
  <si>
    <t>2014-15</t>
  </si>
  <si>
    <t>2015-16</t>
  </si>
  <si>
    <t>2016-17</t>
  </si>
  <si>
    <t>ANNI</t>
  </si>
  <si>
    <t>Reggio Emilia</t>
  </si>
  <si>
    <t>Forlì-Cesena</t>
  </si>
  <si>
    <t>Numero scuole</t>
  </si>
  <si>
    <t>di cui con cittadinanza straniera</t>
  </si>
  <si>
    <t>Bambini Totali</t>
  </si>
  <si>
    <t xml:space="preserve">% sul Totale </t>
  </si>
  <si>
    <t>Scuole di infanzia</t>
  </si>
  <si>
    <t>Servizi e scuole</t>
  </si>
  <si>
    <t>2012-2013</t>
  </si>
  <si>
    <t>2013-2014</t>
  </si>
  <si>
    <t>2014-2015</t>
  </si>
  <si>
    <t>2015-2016</t>
  </si>
  <si>
    <t>2016-2017</t>
  </si>
  <si>
    <t>Servizi di infanzia (escl. CBF) (*)</t>
  </si>
  <si>
    <t>nei servizi e nelle scuole - serie storica</t>
  </si>
  <si>
    <t>Popolazione 0-5 anni residente</t>
  </si>
  <si>
    <t>Popolazione residente 0-5 con cittadinanza Italiana</t>
  </si>
  <si>
    <t xml:space="preserve">Anno educativi/scolastici 201213-201617 - Numero bambini totali e con cittadinanza non italiana </t>
  </si>
  <si>
    <t>nei servizi e nelle scuole - numeri indici</t>
  </si>
  <si>
    <t>% sul totale servizi</t>
  </si>
  <si>
    <t>% sul totale scuole</t>
  </si>
  <si>
    <t>Totale servizi e scuole</t>
  </si>
  <si>
    <t>di cui con disabilità</t>
  </si>
  <si>
    <t>Num. servizi</t>
  </si>
  <si>
    <t>Num. Scuole</t>
  </si>
  <si>
    <t>% (su Statali e non)</t>
  </si>
  <si>
    <t>Popolazione residente 0-5 con cittadinanza non italiana</t>
  </si>
  <si>
    <t>Scuole Statali</t>
  </si>
  <si>
    <t>Servizi educativi per l'infanzia</t>
  </si>
  <si>
    <t>Scuole dell'infanzia</t>
  </si>
  <si>
    <t>Servizi educativi per l'infanzia (*)</t>
  </si>
  <si>
    <t>Scuole NON Statali</t>
  </si>
  <si>
    <t>di cui</t>
  </si>
  <si>
    <t>Comunali</t>
  </si>
  <si>
    <t>Private</t>
  </si>
  <si>
    <t>Incidenza popolazione straniera 0-3</t>
  </si>
  <si>
    <t>Incidenza RER popolazione straniera 0-3</t>
  </si>
  <si>
    <t>Incidenza popolazione straniera 3-6</t>
  </si>
  <si>
    <t>Incidenza RER popolazione straniera 3-6</t>
  </si>
  <si>
    <t xml:space="preserve">Anni 2007-2016 -  Popolazione residente 0-3 anni </t>
  </si>
  <si>
    <t>Popolazione residente 0-3 con cittadinanza Italiana</t>
  </si>
  <si>
    <t>Popolazione residente 0-3 con cittadinanza non italiana</t>
  </si>
  <si>
    <t>Popolazione 0-3 anni residente totale</t>
  </si>
  <si>
    <t xml:space="preserve">Anni 2007-2016 -  Popolazione residente 3-6 anni </t>
  </si>
  <si>
    <t>Statali</t>
  </si>
  <si>
    <t>Comunali (*)</t>
  </si>
  <si>
    <t>Privati</t>
  </si>
  <si>
    <t>di cui con cittad. non italiana</t>
  </si>
  <si>
    <t>2017-18</t>
  </si>
  <si>
    <t>2017-2018</t>
  </si>
  <si>
    <t>di cui con cittadinanza Italiana</t>
  </si>
  <si>
    <t>Tavola 1.2 - Anni 2008 - 2017 Popolazione residente 0-5 totale, italiana e straniera per provincia. (valori assoluti)</t>
  </si>
  <si>
    <t>Anni 2008 - 2017 Percentuali Popolazione straniera 0-5 sul totale</t>
  </si>
  <si>
    <t>Anni 2008 - 2017 Percentuali Popolazione straniera 0-3 sul totale</t>
  </si>
  <si>
    <t>Indice di presa in carico (Bambini / Popolazione *100)</t>
  </si>
  <si>
    <t>Emilia Romagna</t>
  </si>
  <si>
    <t>Anni educativi / scolastici</t>
  </si>
  <si>
    <t>(*) Per omogeneità dei termini nel rapporto percentuale, sono esclusi dal computo dei servizi e dei bambini i numeri relativi alla tipologia Centri per bambini e famiglie, in quanto non si rileva l'informazione bambini con cittadinanza non italiana.</t>
  </si>
  <si>
    <r>
      <t xml:space="preserve">Tavola 2.4 </t>
    </r>
    <r>
      <rPr>
        <sz val="12"/>
        <rFont val="Calibri"/>
        <family val="2"/>
        <scheme val="minor"/>
      </rPr>
      <t>Anni educativo/scolastico 2012-13/2017-18. Bambini nei servizi e nelle scuole per l'infanzia, totali e con</t>
    </r>
  </si>
  <si>
    <t>Bambini con cittadinanza Italiana</t>
  </si>
  <si>
    <t>cittadinanza italiana e non italiana.</t>
  </si>
  <si>
    <t>(*) Per omogeneità dei termini nel rapporto percentuale, sono esclusi dal computo dei servizi e dei bambini i numeri relativi alla tipologia Centri per bambini e famiglie, in quanto non si rileva l'informazione bambini con disabilità.</t>
  </si>
  <si>
    <t>giuridica del titolare e per province.</t>
  </si>
  <si>
    <t>giuridica del titolare.</t>
  </si>
  <si>
    <r>
      <t xml:space="preserve">Tavola 2.3 </t>
    </r>
    <r>
      <rPr>
        <sz val="12"/>
        <rFont val="Calibri"/>
        <family val="2"/>
        <scheme val="minor"/>
      </rPr>
      <t xml:space="preserve">Anno educativo/scolastico 2017-2018. Bambini nei servizi educativi e nelle scuole dell'infanzia, totali e con </t>
    </r>
  </si>
  <si>
    <t>Bambini</t>
  </si>
  <si>
    <t>% Popolazione residente straniera 3-6 dal 2012 al 2016 per provincia su popolazione 0-5</t>
  </si>
  <si>
    <t>Popolazione 3-6 anni residente totale</t>
  </si>
  <si>
    <t>Popolazione residente 3-6 con cittadinanza Italiana</t>
  </si>
  <si>
    <t>Popolazione residente 3-6 con cittadinanza non italiana</t>
  </si>
  <si>
    <t>Popolazione residente 0-3</t>
  </si>
  <si>
    <t>Popolazione residente 3-6</t>
  </si>
  <si>
    <t>nei servizi e nelle scuole. Confronto con numeri indici base 2012-13.</t>
  </si>
  <si>
    <t>Bambini con cittadinanza non italiana</t>
  </si>
  <si>
    <t>Incidenza bambini stranieri nei servizi educativi</t>
  </si>
  <si>
    <t>Incidenza RER bambini stranieri nei servizi educativi</t>
  </si>
  <si>
    <t>Incidenza bambini stranieri nelle scuole dell'infanzia</t>
  </si>
  <si>
    <t>Incidenza RER bambini stranieri nelle scuole dell' infanzia</t>
  </si>
  <si>
    <r>
      <t xml:space="preserve">Tavola 2.5 </t>
    </r>
    <r>
      <rPr>
        <sz val="12"/>
        <rFont val="Calibri"/>
        <family val="2"/>
        <scheme val="minor"/>
      </rPr>
      <t>Anni educativo/scolastico 2012-13/2017-18. Bambini nei servizi e nelle scuole per l'infanzia, totali, con</t>
    </r>
  </si>
  <si>
    <r>
      <t xml:space="preserve">Tavola 2.6 </t>
    </r>
    <r>
      <rPr>
        <sz val="12"/>
        <rFont val="Calibri"/>
        <family val="2"/>
        <scheme val="minor"/>
      </rPr>
      <t>Anni educativo/scolastico 2012-13/2017-18. Bambini nei servizi e nelle scuole per l'infanzia, totali e con</t>
    </r>
  </si>
  <si>
    <t>Differenza 2017-18 e 2012-13 (**)</t>
  </si>
  <si>
    <r>
      <t xml:space="preserve">Tavola 2.7 </t>
    </r>
    <r>
      <rPr>
        <sz val="12"/>
        <rFont val="Calibri"/>
        <family val="2"/>
        <scheme val="minor"/>
      </rPr>
      <t>Anno educativo/scolastico 2017-2018. Numero servizi educativi e scuole dell'infanzia per natura</t>
    </r>
  </si>
  <si>
    <r>
      <t xml:space="preserve">Tavola 2.8 </t>
    </r>
    <r>
      <rPr>
        <sz val="12"/>
        <rFont val="Calibri"/>
        <family val="2"/>
        <scheme val="minor"/>
      </rPr>
      <t>Anni educativi/scolastici 2012-13/2017-18. Numero servizi educativi e scuole dell'infanzia per natura</t>
    </r>
  </si>
  <si>
    <r>
      <t xml:space="preserve">Tavola 2.9 </t>
    </r>
    <r>
      <rPr>
        <sz val="12"/>
        <rFont val="Calibri"/>
        <family val="2"/>
        <scheme val="minor"/>
      </rPr>
      <t>Anno educativo/scolastico 2017-2018. Bambini nei servizi educativi e nelle scuole dell'infanzia per natura</t>
    </r>
  </si>
  <si>
    <r>
      <t xml:space="preserve">Tavola 2.10 </t>
    </r>
    <r>
      <rPr>
        <sz val="12"/>
        <rFont val="Calibri"/>
        <family val="2"/>
        <scheme val="minor"/>
      </rPr>
      <t>Anni educativi/scolastici 2012-13/2017-18. Bambini nei servizi e nelle scuole per l'infanzia per natura</t>
    </r>
  </si>
  <si>
    <t>residente (*) e indice di presa in carico per province.</t>
  </si>
  <si>
    <r>
      <t xml:space="preserve">Tavola 2.1 </t>
    </r>
    <r>
      <rPr>
        <sz val="12"/>
        <rFont val="Calibri"/>
        <family val="2"/>
        <scheme val="minor"/>
      </rPr>
      <t>Anno educativo/scolastico 2017-2018. Servizi educativi e scuole dell'infanzia, bambini popolazione</t>
    </r>
  </si>
  <si>
    <t xml:space="preserve">(*) Si ricorda che per popolazione residente 0-3 si intendono i bambini di età 0,1,2 anni compiuti e per popolazione residente 3-6 si intentondo i bambini </t>
  </si>
  <si>
    <t>di età 3,4,5 anni compiuti</t>
  </si>
  <si>
    <t>residente e indice di presa in carico.</t>
  </si>
  <si>
    <r>
      <t xml:space="preserve">Tavola 2.2 </t>
    </r>
    <r>
      <rPr>
        <sz val="12"/>
        <rFont val="Calibri"/>
        <family val="2"/>
        <scheme val="minor"/>
      </rPr>
      <t xml:space="preserve">Anni educativo/scolastico 2012-13/2017-18. Servizi educativi e scuole dell'infanzia, bambini popolazione </t>
    </r>
  </si>
  <si>
    <t>cittadinanza non italiana  e relativa percentuale per province.</t>
  </si>
  <si>
    <t>disabilità  e percentuale bambini con disabilità.</t>
  </si>
  <si>
    <r>
      <rPr>
        <b/>
        <sz val="12"/>
        <color theme="1"/>
        <rFont val="Calibri"/>
        <family val="2"/>
        <scheme val="minor"/>
      </rPr>
      <t>Figura 2.1</t>
    </r>
    <r>
      <rPr>
        <sz val="12"/>
        <color theme="1"/>
        <rFont val="Calibri"/>
        <family val="2"/>
        <scheme val="minor"/>
      </rPr>
      <t xml:space="preserve"> - Anni 2012-13/2017-18 Bambini 0-6 totali, italiani e con cittadinanza non italiana </t>
    </r>
  </si>
  <si>
    <r>
      <rPr>
        <b/>
        <sz val="12"/>
        <color theme="1"/>
        <rFont val="Calibri"/>
        <family val="2"/>
        <scheme val="minor"/>
      </rPr>
      <t>Figura 2.2</t>
    </r>
    <r>
      <rPr>
        <sz val="12"/>
        <color theme="1"/>
        <rFont val="Calibri"/>
        <family val="2"/>
        <scheme val="minor"/>
      </rPr>
      <t xml:space="preserve"> - Anno 2017-2018 Percentuale bambini con cittadinanza non italiana nei servizi per l'infanzia </t>
    </r>
  </si>
  <si>
    <t>e nella popolazione residente 0-3, per province e regionale.</t>
  </si>
  <si>
    <r>
      <rPr>
        <b/>
        <sz val="12"/>
        <color theme="1"/>
        <rFont val="Calibri"/>
        <family val="2"/>
        <scheme val="minor"/>
      </rPr>
      <t>Figura 2.3</t>
    </r>
    <r>
      <rPr>
        <sz val="12"/>
        <color theme="1"/>
        <rFont val="Calibri"/>
        <family val="2"/>
        <scheme val="minor"/>
      </rPr>
      <t xml:space="preserve"> - Anno 2017-2018 Percentuale bambini con cittadinanza non italiana nelle scuole per l'infanzia </t>
    </r>
  </si>
  <si>
    <t>e nella popolazione 3-6  per province e regionale.</t>
  </si>
  <si>
    <t>(*) comprende l'UNIONE oltre ad altri pochi enti pubblici quali Asp, ASL, Università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</si>
</sst>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"/>
    <numFmt numFmtId="167" formatCode="_-* #,##0.0_-;\-* #,##0.0_-;_-* &quot;-&quot;?_-;_-@_-"/>
    <numFmt numFmtId="168" formatCode="#,##0.0"/>
    <numFmt numFmtId="169" formatCode="#,##0_ ;\-#,##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FE1C9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2" tint="-0.24994659260841701"/>
      </top>
      <bottom style="hair">
        <color theme="2" tint="-0.24994659260841701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2" tint="-0.24994659260841701"/>
      </right>
      <top style="hair">
        <color theme="2" tint="-0.24994659260841701"/>
      </top>
      <bottom style="hair">
        <color theme="2" tint="-0.24994659260841701"/>
      </bottom>
      <diagonal/>
    </border>
    <border>
      <left style="hair">
        <color theme="2" tint="-0.24994659260841701"/>
      </left>
      <right style="hair">
        <color theme="2" tint="-0.24994659260841701"/>
      </right>
      <top style="hair">
        <color theme="2" tint="-0.24994659260841701"/>
      </top>
      <bottom style="hair">
        <color theme="2" tint="-0.24994659260841701"/>
      </bottom>
      <diagonal/>
    </border>
    <border>
      <left style="hair">
        <color theme="2" tint="-0.24994659260841701"/>
      </left>
      <right/>
      <top style="hair">
        <color theme="2" tint="-0.24994659260841701"/>
      </top>
      <bottom style="hair">
        <color theme="2" tint="-0.24994659260841701"/>
      </bottom>
      <diagonal/>
    </border>
    <border>
      <left/>
      <right style="hair">
        <color theme="2" tint="-0.24994659260841701"/>
      </right>
      <top style="hair">
        <color theme="2" tint="-0.24994659260841701"/>
      </top>
      <bottom style="hair">
        <color theme="0" tint="-0.499984740745262"/>
      </bottom>
      <diagonal/>
    </border>
    <border>
      <left style="hair">
        <color theme="2" tint="-0.24994659260841701"/>
      </left>
      <right style="hair">
        <color theme="2" tint="-0.24994659260841701"/>
      </right>
      <top style="hair">
        <color theme="2" tint="-0.24994659260841701"/>
      </top>
      <bottom style="hair">
        <color theme="0" tint="-0.499984740745262"/>
      </bottom>
      <diagonal/>
    </border>
    <border>
      <left style="hair">
        <color theme="2" tint="-0.24994659260841701"/>
      </left>
      <right/>
      <top style="hair">
        <color theme="2" tint="-0.24994659260841701"/>
      </top>
      <bottom style="hair">
        <color theme="0" tint="-0.499984740745262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5"/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2" borderId="1" xfId="1" applyFont="1" applyFill="1" applyBorder="1" applyAlignment="1">
      <alignment horizontal="right" vertical="center" wrapText="1"/>
    </xf>
    <xf numFmtId="0" fontId="7" fillId="0" borderId="1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164" fontId="7" fillId="0" borderId="1" xfId="5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9" fillId="0" borderId="0" xfId="1" applyFont="1" applyAlignment="1">
      <alignment vertical="center"/>
    </xf>
    <xf numFmtId="164" fontId="9" fillId="0" borderId="0" xfId="2" applyNumberFormat="1" applyFont="1" applyAlignment="1">
      <alignment vertical="center"/>
    </xf>
    <xf numFmtId="164" fontId="10" fillId="0" borderId="0" xfId="2" applyNumberFormat="1" applyFont="1" applyAlignment="1">
      <alignment vertical="center"/>
    </xf>
    <xf numFmtId="164" fontId="5" fillId="0" borderId="0" xfId="1" applyNumberFormat="1" applyFont="1" applyAlignment="1">
      <alignment vertical="center" wrapText="1"/>
    </xf>
    <xf numFmtId="0" fontId="7" fillId="0" borderId="0" xfId="1" applyFont="1" applyAlignment="1">
      <alignment vertical="center"/>
    </xf>
    <xf numFmtId="0" fontId="14" fillId="0" borderId="0" xfId="0" applyFont="1"/>
    <xf numFmtId="164" fontId="7" fillId="0" borderId="1" xfId="6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164" fontId="5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166" fontId="8" fillId="0" borderId="0" xfId="2" applyNumberFormat="1" applyFont="1" applyAlignment="1">
      <alignment vertical="center"/>
    </xf>
    <xf numFmtId="0" fontId="4" fillId="0" borderId="0" xfId="0" applyFont="1"/>
    <xf numFmtId="0" fontId="12" fillId="2" borderId="1" xfId="0" applyFont="1" applyFill="1" applyBorder="1" applyAlignment="1">
      <alignment vertical="center"/>
    </xf>
    <xf numFmtId="165" fontId="13" fillId="0" borderId="1" xfId="6" applyNumberFormat="1" applyFont="1" applyBorder="1" applyAlignment="1">
      <alignment vertical="center"/>
    </xf>
    <xf numFmtId="0" fontId="16" fillId="0" borderId="0" xfId="0" applyFont="1"/>
    <xf numFmtId="167" fontId="12" fillId="0" borderId="0" xfId="0" applyNumberFormat="1" applyFont="1" applyAlignment="1">
      <alignment vertical="center"/>
    </xf>
    <xf numFmtId="165" fontId="17" fillId="0" borderId="0" xfId="6" applyNumberFormat="1" applyFont="1" applyAlignment="1">
      <alignment vertical="center" wrapText="1"/>
    </xf>
    <xf numFmtId="168" fontId="5" fillId="0" borderId="0" xfId="6" applyNumberFormat="1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7" fillId="0" borderId="1" xfId="4" applyNumberFormat="1" applyFont="1" applyBorder="1" applyAlignment="1">
      <alignment vertical="center" wrapText="1"/>
    </xf>
    <xf numFmtId="165" fontId="0" fillId="0" borderId="0" xfId="6" applyNumberFormat="1" applyFont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7" fillId="0" borderId="2" xfId="1" applyFont="1" applyBorder="1" applyAlignment="1">
      <alignment vertical="center" wrapText="1"/>
    </xf>
    <xf numFmtId="169" fontId="9" fillId="0" borderId="2" xfId="5" applyNumberFormat="1" applyFont="1" applyBorder="1" applyAlignment="1">
      <alignment vertical="center" wrapText="1"/>
    </xf>
    <xf numFmtId="0" fontId="18" fillId="2" borderId="3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164" fontId="18" fillId="0" borderId="3" xfId="3" applyNumberFormat="1" applyFont="1" applyBorder="1" applyAlignment="1">
      <alignment vertical="center"/>
    </xf>
    <xf numFmtId="169" fontId="9" fillId="0" borderId="4" xfId="5" applyNumberFormat="1" applyFont="1" applyBorder="1" applyAlignment="1">
      <alignment vertical="center" wrapText="1"/>
    </xf>
    <xf numFmtId="169" fontId="9" fillId="0" borderId="5" xfId="5" applyNumberFormat="1" applyFont="1" applyBorder="1" applyAlignment="1">
      <alignment vertical="center" wrapText="1"/>
    </xf>
    <xf numFmtId="0" fontId="7" fillId="0" borderId="4" xfId="1" applyFont="1" applyBorder="1" applyAlignment="1">
      <alignment vertical="center" wrapText="1"/>
    </xf>
    <xf numFmtId="164" fontId="6" fillId="0" borderId="2" xfId="5" applyNumberFormat="1" applyFont="1" applyBorder="1" applyAlignment="1">
      <alignment vertical="center" wrapText="1"/>
    </xf>
    <xf numFmtId="165" fontId="12" fillId="0" borderId="0" xfId="6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167" fontId="0" fillId="0" borderId="0" xfId="0" applyNumberFormat="1"/>
    <xf numFmtId="0" fontId="21" fillId="0" borderId="0" xfId="0" applyFont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18" fillId="0" borderId="0" xfId="3" applyNumberFormat="1" applyFont="1" applyAlignment="1">
      <alignment vertical="center"/>
    </xf>
    <xf numFmtId="165" fontId="21" fillId="0" borderId="3" xfId="6" applyNumberFormat="1" applyFont="1" applyBorder="1" applyAlignment="1">
      <alignment vertical="center"/>
    </xf>
    <xf numFmtId="0" fontId="22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164" fontId="15" fillId="0" borderId="0" xfId="5" applyNumberFormat="1" applyFont="1" applyAlignment="1">
      <alignment vertical="center" wrapText="1"/>
    </xf>
    <xf numFmtId="164" fontId="15" fillId="0" borderId="0" xfId="6" applyNumberFormat="1" applyFont="1" applyAlignment="1">
      <alignment vertical="center"/>
    </xf>
    <xf numFmtId="0" fontId="23" fillId="0" borderId="0" xfId="0" applyFont="1"/>
    <xf numFmtId="166" fontId="11" fillId="0" borderId="0" xfId="1" applyNumberFormat="1" applyFont="1" applyAlignment="1">
      <alignment vertical="center"/>
    </xf>
    <xf numFmtId="167" fontId="0" fillId="4" borderId="0" xfId="0" applyNumberFormat="1" applyFill="1"/>
    <xf numFmtId="0" fontId="15" fillId="3" borderId="1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5" fillId="0" borderId="5" xfId="1" applyFont="1" applyBorder="1" applyAlignment="1">
      <alignment vertical="center"/>
    </xf>
    <xf numFmtId="164" fontId="15" fillId="0" borderId="1" xfId="5" applyNumberFormat="1" applyFont="1" applyBorder="1" applyAlignment="1">
      <alignment vertical="center" wrapText="1"/>
    </xf>
    <xf numFmtId="165" fontId="19" fillId="0" borderId="1" xfId="4" applyNumberFormat="1" applyFont="1" applyBorder="1" applyAlignment="1">
      <alignment vertical="center" wrapText="1"/>
    </xf>
    <xf numFmtId="164" fontId="15" fillId="0" borderId="1" xfId="6" applyNumberFormat="1" applyFont="1" applyBorder="1" applyAlignment="1">
      <alignment vertical="center"/>
    </xf>
    <xf numFmtId="165" fontId="19" fillId="0" borderId="4" xfId="4" applyNumberFormat="1" applyFont="1" applyBorder="1" applyAlignment="1">
      <alignment vertical="center" wrapText="1"/>
    </xf>
    <xf numFmtId="164" fontId="15" fillId="0" borderId="1" xfId="2" applyNumberFormat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165" fontId="5" fillId="0" borderId="0" xfId="6" applyNumberFormat="1" applyFont="1" applyAlignment="1">
      <alignment vertical="center" wrapText="1"/>
    </xf>
    <xf numFmtId="43" fontId="5" fillId="0" borderId="0" xfId="6" applyFont="1" applyAlignment="1">
      <alignment vertical="center"/>
    </xf>
    <xf numFmtId="165" fontId="5" fillId="0" borderId="0" xfId="6" applyNumberFormat="1" applyFont="1" applyAlignment="1">
      <alignment vertical="center"/>
    </xf>
    <xf numFmtId="164" fontId="5" fillId="0" borderId="0" xfId="6" applyNumberFormat="1" applyFont="1" applyAlignment="1">
      <alignment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166" fontId="5" fillId="0" borderId="0" xfId="1" applyNumberFormat="1" applyFont="1" applyAlignment="1">
      <alignment vertical="center" wrapText="1"/>
    </xf>
    <xf numFmtId="165" fontId="19" fillId="0" borderId="1" xfId="2" applyNumberFormat="1" applyFont="1" applyBorder="1" applyAlignment="1">
      <alignment vertical="center"/>
    </xf>
    <xf numFmtId="165" fontId="19" fillId="0" borderId="4" xfId="2" applyNumberFormat="1" applyFont="1" applyBorder="1" applyAlignment="1">
      <alignment vertical="center"/>
    </xf>
    <xf numFmtId="164" fontId="6" fillId="0" borderId="1" xfId="6" applyNumberFormat="1" applyFont="1" applyBorder="1" applyAlignment="1">
      <alignment vertical="center"/>
    </xf>
    <xf numFmtId="165" fontId="20" fillId="0" borderId="1" xfId="2" applyNumberFormat="1" applyFont="1" applyBorder="1" applyAlignment="1">
      <alignment vertical="center"/>
    </xf>
    <xf numFmtId="165" fontId="20" fillId="0" borderId="4" xfId="2" applyNumberFormat="1" applyFont="1" applyBorder="1" applyAlignment="1">
      <alignment vertical="center"/>
    </xf>
    <xf numFmtId="0" fontId="15" fillId="3" borderId="7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center" vertical="center" wrapText="1"/>
    </xf>
    <xf numFmtId="0" fontId="15" fillId="0" borderId="6" xfId="1" applyFont="1" applyBorder="1" applyAlignment="1">
      <alignment vertical="center"/>
    </xf>
    <xf numFmtId="164" fontId="15" fillId="0" borderId="7" xfId="6" applyNumberFormat="1" applyFont="1" applyBorder="1" applyAlignment="1">
      <alignment vertical="center"/>
    </xf>
    <xf numFmtId="164" fontId="15" fillId="0" borderId="7" xfId="2" applyNumberFormat="1" applyFont="1" applyBorder="1" applyAlignment="1">
      <alignment vertical="center"/>
    </xf>
    <xf numFmtId="165" fontId="19" fillId="0" borderId="7" xfId="2" applyNumberFormat="1" applyFont="1" applyBorder="1" applyAlignment="1">
      <alignment vertical="center"/>
    </xf>
    <xf numFmtId="165" fontId="19" fillId="0" borderId="8" xfId="2" applyNumberFormat="1" applyFont="1" applyBorder="1" applyAlignment="1">
      <alignment vertical="center"/>
    </xf>
    <xf numFmtId="0" fontId="15" fillId="0" borderId="7" xfId="1" applyFont="1" applyBorder="1" applyAlignment="1">
      <alignment vertical="center"/>
    </xf>
    <xf numFmtId="165" fontId="19" fillId="0" borderId="7" xfId="4" applyNumberFormat="1" applyFont="1" applyBorder="1" applyAlignment="1">
      <alignment vertical="center" wrapText="1"/>
    </xf>
    <xf numFmtId="165" fontId="19" fillId="0" borderId="8" xfId="4" applyNumberFormat="1" applyFont="1" applyBorder="1" applyAlignment="1">
      <alignment vertical="center" wrapText="1"/>
    </xf>
    <xf numFmtId="0" fontId="6" fillId="0" borderId="6" xfId="1" applyFont="1" applyBorder="1" applyAlignment="1">
      <alignment vertical="center"/>
    </xf>
    <xf numFmtId="164" fontId="6" fillId="0" borderId="7" xfId="6" applyNumberFormat="1" applyFont="1" applyBorder="1" applyAlignment="1">
      <alignment vertical="center" wrapText="1"/>
    </xf>
    <xf numFmtId="165" fontId="20" fillId="0" borderId="7" xfId="4" applyNumberFormat="1" applyFont="1" applyBorder="1" applyAlignment="1">
      <alignment vertical="center" wrapText="1"/>
    </xf>
    <xf numFmtId="164" fontId="6" fillId="0" borderId="7" xfId="6" applyNumberFormat="1" applyFont="1" applyBorder="1" applyAlignment="1">
      <alignment vertical="center"/>
    </xf>
    <xf numFmtId="165" fontId="20" fillId="0" borderId="8" xfId="4" applyNumberFormat="1" applyFont="1" applyBorder="1" applyAlignment="1">
      <alignment vertical="center" wrapText="1"/>
    </xf>
    <xf numFmtId="164" fontId="15" fillId="0" borderId="7" xfId="5" applyNumberFormat="1" applyFont="1" applyBorder="1" applyAlignment="1">
      <alignment vertical="center" wrapText="1"/>
    </xf>
    <xf numFmtId="164" fontId="15" fillId="0" borderId="7" xfId="4" applyNumberFormat="1" applyFont="1" applyBorder="1" applyAlignment="1">
      <alignment vertical="center" wrapText="1"/>
    </xf>
    <xf numFmtId="164" fontId="15" fillId="0" borderId="8" xfId="4" applyNumberFormat="1" applyFont="1" applyBorder="1" applyAlignment="1">
      <alignment vertical="center" wrapText="1"/>
    </xf>
    <xf numFmtId="0" fontId="15" fillId="3" borderId="7" xfId="1" applyFont="1" applyFill="1" applyBorder="1" applyAlignment="1">
      <alignment horizontal="right" vertical="center" wrapText="1"/>
    </xf>
    <xf numFmtId="0" fontId="19" fillId="3" borderId="7" xfId="1" applyFont="1" applyFill="1" applyBorder="1" applyAlignment="1">
      <alignment horizontal="right" vertical="center" wrapText="1"/>
    </xf>
    <xf numFmtId="0" fontId="19" fillId="3" borderId="8" xfId="1" applyFont="1" applyFill="1" applyBorder="1" applyAlignment="1">
      <alignment horizontal="right" vertical="center" wrapText="1"/>
    </xf>
    <xf numFmtId="166" fontId="19" fillId="0" borderId="7" xfId="2" applyNumberFormat="1" applyFont="1" applyBorder="1" applyAlignment="1">
      <alignment vertical="center"/>
    </xf>
    <xf numFmtId="166" fontId="19" fillId="0" borderId="8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6" fontId="20" fillId="0" borderId="7" xfId="2" applyNumberFormat="1" applyFont="1" applyBorder="1" applyAlignment="1">
      <alignment vertical="center"/>
    </xf>
    <xf numFmtId="166" fontId="20" fillId="0" borderId="8" xfId="2" applyNumberFormat="1" applyFont="1" applyBorder="1" applyAlignment="1">
      <alignment vertical="center"/>
    </xf>
    <xf numFmtId="0" fontId="15" fillId="0" borderId="7" xfId="1" applyFont="1" applyBorder="1" applyAlignment="1">
      <alignment vertical="center" wrapText="1"/>
    </xf>
    <xf numFmtId="164" fontId="15" fillId="0" borderId="7" xfId="6" applyNumberFormat="1" applyFont="1" applyBorder="1" applyAlignment="1">
      <alignment vertical="center" wrapText="1"/>
    </xf>
    <xf numFmtId="0" fontId="15" fillId="0" borderId="9" xfId="1" applyFont="1" applyBorder="1" applyAlignment="1">
      <alignment vertical="center"/>
    </xf>
    <xf numFmtId="166" fontId="19" fillId="0" borderId="10" xfId="2" applyNumberFormat="1" applyFont="1" applyBorder="1" applyAlignment="1">
      <alignment vertical="center"/>
    </xf>
    <xf numFmtId="164" fontId="15" fillId="0" borderId="10" xfId="6" applyNumberFormat="1" applyFont="1" applyBorder="1" applyAlignment="1">
      <alignment vertical="center" wrapText="1"/>
    </xf>
    <xf numFmtId="164" fontId="15" fillId="0" borderId="10" xfId="2" applyNumberFormat="1" applyFont="1" applyBorder="1" applyAlignment="1">
      <alignment vertical="center"/>
    </xf>
    <xf numFmtId="166" fontId="19" fillId="0" borderId="11" xfId="2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15" fillId="3" borderId="5" xfId="1" applyFont="1" applyFill="1" applyBorder="1" applyAlignment="1">
      <alignment vertical="center"/>
    </xf>
    <xf numFmtId="0" fontId="15" fillId="3" borderId="1" xfId="1" applyFont="1" applyFill="1" applyBorder="1" applyAlignment="1">
      <alignment horizontal="center" vertical="center"/>
    </xf>
    <xf numFmtId="0" fontId="15" fillId="3" borderId="6" xfId="1" applyFont="1" applyFill="1" applyBorder="1" applyAlignment="1">
      <alignment vertical="center" wrapText="1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3" borderId="7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15" fillId="3" borderId="6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center" vertical="center" wrapText="1"/>
    </xf>
  </cellXfs>
  <cellStyles count="8">
    <cellStyle name="Migliaia" xfId="6" builtinId="3"/>
    <cellStyle name="Migliaia 2" xfId="2" xr:uid="{0BA45E1A-6DF2-453F-A66D-3EA7AA535979}"/>
    <cellStyle name="Migliaia 3" xfId="3" xr:uid="{97CA2276-0205-4838-ADCE-DCC58F86620B}"/>
    <cellStyle name="Migliaia 3 2" xfId="4" xr:uid="{CC2A2F00-64E4-4EC2-8238-BFCFD445EBD5}"/>
    <cellStyle name="Migliaia 4" xfId="7" xr:uid="{00000000-0005-0000-0000-000034000000}"/>
    <cellStyle name="Normale" xfId="0" builtinId="0"/>
    <cellStyle name="Normale 2" xfId="1" xr:uid="{2E3FE6F9-DEE5-40C7-A2AE-F2665FE3E657}"/>
    <cellStyle name="Normale 4" xfId="5" xr:uid="{25939CE9-FD9A-47E6-9FF9-0E674DD6F389}"/>
  </cellStyles>
  <dxfs count="0"/>
  <tableStyles count="0" defaultTableStyle="TableStyleMedium2" defaultPivotStyle="PivotStyleLight16"/>
  <colors>
    <mruColors>
      <color rgb="FFDFE1C9"/>
      <color rgb="FFFEE6A0"/>
      <color rgb="FFB7423E"/>
      <color rgb="FFF0B529"/>
      <color rgb="FFCFCFCF"/>
      <color rgb="FFF58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Foglio1!$H$17</c:f>
              <c:strCache>
                <c:ptCount val="1"/>
                <c:pt idx="0">
                  <c:v>Bambini Totali</c:v>
                </c:pt>
              </c:strCache>
            </c:strRef>
          </c:tx>
          <c:spPr>
            <a:ln w="28575" cap="rnd">
              <a:solidFill>
                <a:srgbClr val="F5822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58220"/>
              </a:solidFill>
              <a:ln w="9525">
                <a:solidFill>
                  <a:srgbClr val="F5822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Foglio1!$A$18:$A$23</c:f>
              <c:strCache>
                <c:ptCount val="6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  <c:pt idx="5">
                  <c:v>2017-18</c:v>
                </c:pt>
              </c:strCache>
            </c:strRef>
          </c:cat>
          <c:val>
            <c:numRef>
              <c:f>Foglio1!$H$18:$H$23</c:f>
              <c:numCache>
                <c:formatCode>_-* #,##0_-;\-* #,##0_-;_-* "-"??_-;_-@_-</c:formatCode>
                <c:ptCount val="6"/>
                <c:pt idx="0">
                  <c:v>100</c:v>
                </c:pt>
                <c:pt idx="1">
                  <c:v>99.352945056394688</c:v>
                </c:pt>
                <c:pt idx="2">
                  <c:v>97.515994987138058</c:v>
                </c:pt>
                <c:pt idx="3">
                  <c:v>95.559659653057182</c:v>
                </c:pt>
                <c:pt idx="4">
                  <c:v>93.997097816766711</c:v>
                </c:pt>
                <c:pt idx="5">
                  <c:v>92.044060418178219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B-48C0-8337-095F86DDE687}"/>
            </c:ext>
          </c:extLst>
        </c:ser>
        <c:ser>
          <c:idx val="1"/>
          <c:order val="1"/>
          <c:tx>
            <c:strRef>
              <c:f>Foglio1!$I$17</c:f>
              <c:strCache>
                <c:ptCount val="1"/>
                <c:pt idx="0">
                  <c:v>di cui con cittadinanza straniera</c:v>
                </c:pt>
              </c:strCache>
            </c:strRef>
          </c:tx>
          <c:spPr>
            <a:ln w="28575" cap="rnd">
              <a:solidFill>
                <a:srgbClr val="F0B52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rgbClr val="F0B529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Foglio1!$A$18:$A$23</c:f>
              <c:strCache>
                <c:ptCount val="6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  <c:pt idx="5">
                  <c:v>2017-18</c:v>
                </c:pt>
              </c:strCache>
            </c:strRef>
          </c:cat>
          <c:val>
            <c:numRef>
              <c:f>Foglio1!$I$18:$I$23</c:f>
              <c:numCache>
                <c:formatCode>_-* #,##0_-;\-* #,##0_-;_-* "-"??_-;_-@_-</c:formatCode>
                <c:ptCount val="6"/>
                <c:pt idx="0">
                  <c:v>100</c:v>
                </c:pt>
                <c:pt idx="1">
                  <c:v>105.07106095660797</c:v>
                </c:pt>
                <c:pt idx="2">
                  <c:v>108.23457198167996</c:v>
                </c:pt>
                <c:pt idx="3">
                  <c:v>107.96543746163654</c:v>
                </c:pt>
                <c:pt idx="4">
                  <c:v>108.02209736059305</c:v>
                </c:pt>
                <c:pt idx="5">
                  <c:v>107.70102459983946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B-48C0-8337-095F86DDE687}"/>
            </c:ext>
          </c:extLst>
        </c:ser>
        <c:ser>
          <c:idx val="2"/>
          <c:order val="2"/>
          <c:tx>
            <c:strRef>
              <c:f>Foglio1!$J$17</c:f>
              <c:strCache>
                <c:ptCount val="1"/>
                <c:pt idx="0">
                  <c:v>di cui con cittadinanza Italiana</c:v>
                </c:pt>
              </c:strCache>
            </c:strRef>
          </c:tx>
          <c:spPr>
            <a:ln w="28575" cap="rnd">
              <a:solidFill>
                <a:srgbClr val="B7423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Foglio1!$A$18:$A$23</c:f>
              <c:strCache>
                <c:ptCount val="6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  <c:pt idx="5">
                  <c:v>2017-18</c:v>
                </c:pt>
              </c:strCache>
            </c:strRef>
          </c:cat>
          <c:val>
            <c:numRef>
              <c:f>Foglio1!$J$18:$J$23</c:f>
              <c:numCache>
                <c:formatCode>_-* #,##0_-;\-* #,##0_-;_-* "-"??_-;_-@_-</c:formatCode>
                <c:ptCount val="6"/>
                <c:pt idx="0">
                  <c:v>100</c:v>
                </c:pt>
                <c:pt idx="1">
                  <c:v>98.424454309174962</c:v>
                </c:pt>
                <c:pt idx="2">
                  <c:v>95.775544157447229</c:v>
                </c:pt>
                <c:pt idx="3">
                  <c:v>93.545246145471552</c:v>
                </c:pt>
                <c:pt idx="4">
                  <c:v>91.719759873036324</c:v>
                </c:pt>
                <c:pt idx="5">
                  <c:v>89.50172888347096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B-48C0-8337-095F86DDE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1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Foglio1!$B$27</c:f>
              <c:strCache>
                <c:ptCount val="1"/>
                <c:pt idx="0">
                  <c:v>Incidenza bambini stranieri nei servizi educativi</c:v>
                </c:pt>
              </c:strCache>
            </c:strRef>
          </c:tx>
          <c:spPr>
            <a:solidFill>
              <a:srgbClr val="B7423E"/>
            </a:solidFill>
            <a:ln>
              <a:solidFill>
                <a:srgbClr val="B7423E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Foglio1!$B$28:$B$36</c:f>
              <c:numCache>
                <c:formatCode>_-* #,##0.0_-;\-* #,##0.0_-;_-* "-"??_-;_-@_-</c:formatCode>
                <c:ptCount val="9"/>
                <c:pt idx="0">
                  <c:v>15.300942712110224</c:v>
                </c:pt>
                <c:pt idx="1">
                  <c:v>15.858644859813085</c:v>
                </c:pt>
                <c:pt idx="2">
                  <c:v>8.0525686977299884</c:v>
                </c:pt>
                <c:pt idx="3">
                  <c:v>8.3008573655494935</c:v>
                </c:pt>
                <c:pt idx="4">
                  <c:v>11.557846506300114</c:v>
                </c:pt>
                <c:pt idx="5">
                  <c:v>12.336719883889694</c:v>
                </c:pt>
                <c:pt idx="6">
                  <c:v>11.921648091860858</c:v>
                </c:pt>
                <c:pt idx="7">
                  <c:v>7.3453093812375245</c:v>
                </c:pt>
                <c:pt idx="8">
                  <c:v>7.02247191011236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5-490A-BCB5-2AF5B701FDD7}"/>
            </c:ext>
          </c:extLst>
        </c:ser>
        <c:ser>
          <c:idx val="1"/>
          <c:order val="1"/>
          <c:tx>
            <c:strRef>
              <c:f>Foglio1!$C$27</c:f>
              <c:strCache>
                <c:ptCount val="1"/>
                <c:pt idx="0">
                  <c:v>Incidenza popolazione straniera 0-3</c:v>
                </c:pt>
              </c:strCache>
            </c:strRef>
          </c:tx>
          <c:spPr>
            <a:solidFill>
              <a:srgbClr val="F0B529"/>
            </a:solidFill>
            <a:ln>
              <a:solidFill>
                <a:srgbClr val="F0B529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Foglio1!$C$28:$C$36</c:f>
              <c:numCache>
                <c:formatCode>_-* #,##0.0_-;\-* #,##0.0_-;_-* "-"??_-;_-@_-</c:formatCode>
                <c:ptCount val="9"/>
                <c:pt idx="0">
                  <c:v>29.723151810161241</c:v>
                </c:pt>
                <c:pt idx="1">
                  <c:v>25.926261436724339</c:v>
                </c:pt>
                <c:pt idx="2">
                  <c:v>21.43433898553916</c:v>
                </c:pt>
                <c:pt idx="3">
                  <c:v>25.734281780633317</c:v>
                </c:pt>
                <c:pt idx="4">
                  <c:v>22.164840240164587</c:v>
                </c:pt>
                <c:pt idx="5">
                  <c:v>20.649762282091917</c:v>
                </c:pt>
                <c:pt idx="6">
                  <c:v>23.710618436406065</c:v>
                </c:pt>
                <c:pt idx="7">
                  <c:v>20.05909389363099</c:v>
                </c:pt>
                <c:pt idx="8">
                  <c:v>16.568123393316196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95-490A-BCB5-2AF5B701F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2"/>
        <c:overlap val="-13"/>
        <c:axId val="508319720"/>
        <c:axId val="508320704"/>
      </c:barChart>
      <c:lineChart>
        <c:grouping val="standard"/>
        <c:varyColors val="0"/>
        <c:ser>
          <c:idx val="2"/>
          <c:order val="2"/>
          <c:tx>
            <c:strRef>
              <c:f>Foglio1!$D$27</c:f>
              <c:strCache>
                <c:ptCount val="1"/>
                <c:pt idx="0">
                  <c:v>Incidenza RER bambini stranieri nei servizi educativi</c:v>
                </c:pt>
              </c:strCache>
            </c:strRef>
          </c:tx>
          <c:spPr>
            <a:ln w="28575" cap="rnd">
              <a:solidFill>
                <a:srgbClr val="B7423E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95-490A-BCB5-2AF5B701FD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095-490A-BCB5-2AF5B701FD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95-490A-BCB5-2AF5B701FD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095-490A-BCB5-2AF5B701FD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95-490A-BCB5-2AF5B701FD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095-490A-BCB5-2AF5B701FDD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95-490A-BCB5-2AF5B701FD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095-490A-BCB5-2AF5B701FDD7}"/>
                </c:ext>
              </c:extLst>
            </c:dLbl>
            <c:dLbl>
              <c:idx val="8"/>
              <c:layout>
                <c:manualLayout>
                  <c:x val="-4.8134777376654635E-3"/>
                  <c:y val="-1.2383900928792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95-490A-BCB5-2AF5B701FDD7}"/>
                </c:ext>
              </c:extLst>
            </c:dLbl>
            <c:numFmt formatCode="#,##0.0" sourceLinked="0"/>
            <c:spPr>
              <a:noFill/>
              <a:ln>
                <a:solidFill>
                  <a:srgbClr val="B7423E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Foglio1!$D$28:$D$36</c:f>
              <c:numCache>
                <c:formatCode>_-* #,##0.0_-;\-* #,##0.0_-;_-* "-"??_-;_-@_-</c:formatCode>
                <c:ptCount val="9"/>
                <c:pt idx="0">
                  <c:v>10.704847184653172</c:v>
                </c:pt>
                <c:pt idx="1">
                  <c:v>10.704847184653172</c:v>
                </c:pt>
                <c:pt idx="2">
                  <c:v>10.704847184653172</c:v>
                </c:pt>
                <c:pt idx="3">
                  <c:v>10.704847184653172</c:v>
                </c:pt>
                <c:pt idx="4">
                  <c:v>10.704847184653172</c:v>
                </c:pt>
                <c:pt idx="5">
                  <c:v>10.704847184653172</c:v>
                </c:pt>
                <c:pt idx="6">
                  <c:v>10.704847184653172</c:v>
                </c:pt>
                <c:pt idx="7">
                  <c:v>10.704847184653172</c:v>
                </c:pt>
                <c:pt idx="8">
                  <c:v>10.704847184653172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095-490A-BCB5-2AF5B701FDD7}"/>
            </c:ext>
          </c:extLst>
        </c:ser>
        <c:ser>
          <c:idx val="3"/>
          <c:order val="3"/>
          <c:tx>
            <c:strRef>
              <c:f>Foglio1!$E$27</c:f>
              <c:strCache>
                <c:ptCount val="1"/>
                <c:pt idx="0">
                  <c:v>Incidenza RER popolazione straniera 0-3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95-490A-BCB5-2AF5B701FD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095-490A-BCB5-2AF5B701FD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095-490A-BCB5-2AF5B701FD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095-490A-BCB5-2AF5B701FD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095-490A-BCB5-2AF5B701FD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095-490A-BCB5-2AF5B701FDD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095-490A-BCB5-2AF5B701FD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095-490A-BCB5-2AF5B701FDD7}"/>
                </c:ext>
              </c:extLst>
            </c:dLbl>
            <c:dLbl>
              <c:idx val="8"/>
              <c:layout>
                <c:manualLayout>
                  <c:x val="0"/>
                  <c:y val="-2.063983488132095E-2"/>
                </c:manualLayout>
              </c:layout>
              <c:numFmt formatCode="#,##0.0" sourceLinked="0"/>
              <c:spPr>
                <a:noFill/>
                <a:ln>
                  <a:solidFill>
                    <a:srgbClr val="F0B529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095-490A-BCB5-2AF5B701FDD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Foglio1!$E$28:$E$36</c:f>
              <c:numCache>
                <c:formatCode>_-* #,##0.0_-;\-* #,##0.0_-;_-* "-"??_-;_-@_-</c:formatCode>
                <c:ptCount val="9"/>
                <c:pt idx="0">
                  <c:v>22.974022611547422</c:v>
                </c:pt>
                <c:pt idx="1">
                  <c:v>22.974022611547422</c:v>
                </c:pt>
                <c:pt idx="2">
                  <c:v>22.974022611547422</c:v>
                </c:pt>
                <c:pt idx="3">
                  <c:v>22.974022611547422</c:v>
                </c:pt>
                <c:pt idx="4">
                  <c:v>22.974022611547422</c:v>
                </c:pt>
                <c:pt idx="5">
                  <c:v>22.974022611547422</c:v>
                </c:pt>
                <c:pt idx="6">
                  <c:v>22.974022611547422</c:v>
                </c:pt>
                <c:pt idx="7">
                  <c:v>22.974022611547422</c:v>
                </c:pt>
                <c:pt idx="8">
                  <c:v>22.974022611547422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095-490A-BCB5-2AF5B701F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319720"/>
        <c:axId val="508320704"/>
      </c:lineChart>
      <c:catAx>
        <c:axId val="50831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20704"/>
        <c:crosses val="autoZero"/>
        <c:auto val="1"/>
        <c:lblAlgn val="ctr"/>
        <c:lblOffset val="100"/>
        <c:noMultiLvlLbl val="0"/>
      </c:catAx>
      <c:valAx>
        <c:axId val="50832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1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0297824662611413E-2"/>
          <c:y val="0.82662343677628536"/>
          <c:w val="0.96159031081233015"/>
          <c:h val="0.148608761366129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624819238806381E-2"/>
          <c:y val="4.540763673890609E-2"/>
          <c:w val="0.90971097593598438"/>
          <c:h val="0.67719818304445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Foglio1!$F$27</c:f>
              <c:strCache>
                <c:ptCount val="1"/>
                <c:pt idx="0">
                  <c:v>Incidenza bambini stranieri nelle scuole dell'infanzia</c:v>
                </c:pt>
              </c:strCache>
            </c:strRef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Foglio1!$F$28:$F$36</c:f>
              <c:numCache>
                <c:formatCode>_-* #,##0.0_-;\-* #,##0.0_-;_-* "-"??_-;_-@_-</c:formatCode>
                <c:ptCount val="9"/>
                <c:pt idx="0">
                  <c:v>25.891126025354211</c:v>
                </c:pt>
                <c:pt idx="1">
                  <c:v>19.647670388910282</c:v>
                </c:pt>
                <c:pt idx="2">
                  <c:v>16.568134791605086</c:v>
                </c:pt>
                <c:pt idx="3">
                  <c:v>21.31283068783069</c:v>
                </c:pt>
                <c:pt idx="4">
                  <c:v>17.599344530929947</c:v>
                </c:pt>
                <c:pt idx="5">
                  <c:v>14.833235810415449</c:v>
                </c:pt>
                <c:pt idx="6">
                  <c:v>17.840996802293528</c:v>
                </c:pt>
                <c:pt idx="7">
                  <c:v>15.025906735751295</c:v>
                </c:pt>
                <c:pt idx="8">
                  <c:v>12.698037361078269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4F-4DF6-9AAF-C1F8AE3FD46E}"/>
            </c:ext>
          </c:extLst>
        </c:ser>
        <c:ser>
          <c:idx val="1"/>
          <c:order val="1"/>
          <c:tx>
            <c:strRef>
              <c:f>Foglio1!$G$27</c:f>
              <c:strCache>
                <c:ptCount val="1"/>
                <c:pt idx="0">
                  <c:v>Incidenza popolazione straniera 3-6</c:v>
                </c:pt>
              </c:strCache>
            </c:strRef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Foglio1!$G$28:$G$36</c:f>
              <c:numCache>
                <c:formatCode>_-* #,##0.0_-;\-* #,##0.0_-;_-* "-"??_-;_-@_-</c:formatCode>
                <c:ptCount val="9"/>
                <c:pt idx="0">
                  <c:v>27.365517241379312</c:v>
                </c:pt>
                <c:pt idx="1">
                  <c:v>23.437764606265876</c:v>
                </c:pt>
                <c:pt idx="2">
                  <c:v>18.537549407114625</c:v>
                </c:pt>
                <c:pt idx="3">
                  <c:v>22.79277873159565</c:v>
                </c:pt>
                <c:pt idx="4">
                  <c:v>19.54582319545823</c:v>
                </c:pt>
                <c:pt idx="5">
                  <c:v>18.544760866603081</c:v>
                </c:pt>
                <c:pt idx="6">
                  <c:v>19.883040935672515</c:v>
                </c:pt>
                <c:pt idx="7">
                  <c:v>17.321150855365474</c:v>
                </c:pt>
                <c:pt idx="8">
                  <c:v>15.142310721115987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4F-4DF6-9AAF-C1F8AE3F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axId val="508319720"/>
        <c:axId val="508320704"/>
      </c:barChart>
      <c:lineChart>
        <c:grouping val="standard"/>
        <c:varyColors val="0"/>
        <c:ser>
          <c:idx val="2"/>
          <c:order val="2"/>
          <c:tx>
            <c:strRef>
              <c:f>Foglio1!$H$27</c:f>
              <c:strCache>
                <c:ptCount val="1"/>
                <c:pt idx="0">
                  <c:v>Incidenza RER bambini stranieri nelle scuole dell' infanzia</c:v>
                </c:pt>
              </c:strCache>
            </c:strRef>
          </c:tx>
          <c:spPr>
            <a:ln w="28575" cap="rnd">
              <a:solidFill>
                <a:srgbClr val="B7423E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AC-4E51-8351-2C04626C7E7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4AC-4E51-8351-2C04626C7E7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AC-4E51-8351-2C04626C7E7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4AC-4E51-8351-2C04626C7E7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AC-4E51-8351-2C04626C7E7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4AC-4E51-8351-2C04626C7E7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4AC-4E51-8351-2C04626C7E7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4AC-4E51-8351-2C04626C7E7C}"/>
                </c:ext>
              </c:extLst>
            </c:dLbl>
            <c:dLbl>
              <c:idx val="8"/>
              <c:layout>
                <c:manualLayout>
                  <c:x val="-7.2202166064981952E-3"/>
                  <c:y val="-2.889576883384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4AC-4E51-8351-2C04626C7E7C}"/>
                </c:ext>
              </c:extLst>
            </c:dLbl>
            <c:spPr>
              <a:noFill/>
              <a:ln>
                <a:solidFill>
                  <a:srgbClr val="B7423E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Foglio1!$H$28:$H$36</c:f>
              <c:numCache>
                <c:formatCode>_-* #,##0.0_-;\-* #,##0.0_-;_-* "-"??_-;_-@_-</c:formatCode>
                <c:ptCount val="9"/>
                <c:pt idx="0">
                  <c:v>18.035107324114168</c:v>
                </c:pt>
                <c:pt idx="1">
                  <c:v>18.035107324114168</c:v>
                </c:pt>
                <c:pt idx="2">
                  <c:v>18.035107324114168</c:v>
                </c:pt>
                <c:pt idx="3">
                  <c:v>18.035107324114168</c:v>
                </c:pt>
                <c:pt idx="4">
                  <c:v>18.035107324114168</c:v>
                </c:pt>
                <c:pt idx="5">
                  <c:v>18.035107324114168</c:v>
                </c:pt>
                <c:pt idx="6">
                  <c:v>18.035107324114168</c:v>
                </c:pt>
                <c:pt idx="7">
                  <c:v>18.035107324114168</c:v>
                </c:pt>
                <c:pt idx="8">
                  <c:v>18.035107324114168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14F-4DF6-9AAF-C1F8AE3FD46E}"/>
            </c:ext>
          </c:extLst>
        </c:ser>
        <c:ser>
          <c:idx val="3"/>
          <c:order val="3"/>
          <c:tx>
            <c:strRef>
              <c:f>Foglio1!$I$27</c:f>
              <c:strCache>
                <c:ptCount val="1"/>
                <c:pt idx="0">
                  <c:v>Incidenza RER popolazione straniera 3-6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AC-4E51-8351-2C04626C7E7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AC-4E51-8351-2C04626C7E7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AC-4E51-8351-2C04626C7E7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AC-4E51-8351-2C04626C7E7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AC-4E51-8351-2C04626C7E7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AC-4E51-8351-2C04626C7E7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4AC-4E51-8351-2C04626C7E7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AC-4E51-8351-2C04626C7E7C}"/>
                </c:ext>
              </c:extLst>
            </c:dLbl>
            <c:dLbl>
              <c:idx val="8"/>
              <c:layout>
                <c:manualLayout>
                  <c:x val="-1.2033694344163659E-2"/>
                  <c:y val="-9.081527347781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4AC-4E51-8351-2C04626C7E7C}"/>
                </c:ext>
              </c:extLst>
            </c:dLbl>
            <c:spPr>
              <a:noFill/>
              <a:ln>
                <a:solidFill>
                  <a:srgbClr val="F0B529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Foglio1!$A$28:$A$36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Foglio1!$I$28:$I$36</c:f>
              <c:numCache>
                <c:formatCode>_-* #,##0.0_-;\-* #,##0.0_-;_-* "-"??_-;_-@_-</c:formatCode>
                <c:ptCount val="9"/>
                <c:pt idx="0">
                  <c:v>20.270082982519966</c:v>
                </c:pt>
                <c:pt idx="1">
                  <c:v>20.270082982519966</c:v>
                </c:pt>
                <c:pt idx="2">
                  <c:v>20.270082982519966</c:v>
                </c:pt>
                <c:pt idx="3">
                  <c:v>20.270082982519966</c:v>
                </c:pt>
                <c:pt idx="4">
                  <c:v>20.270082982519966</c:v>
                </c:pt>
                <c:pt idx="5">
                  <c:v>20.270082982519966</c:v>
                </c:pt>
                <c:pt idx="6">
                  <c:v>20.270082982519966</c:v>
                </c:pt>
                <c:pt idx="7">
                  <c:v>20.270082982519966</c:v>
                </c:pt>
                <c:pt idx="8">
                  <c:v>20.270082982519966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14F-4DF6-9AAF-C1F8AE3F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319720"/>
        <c:axId val="508320704"/>
      </c:lineChart>
      <c:catAx>
        <c:axId val="50831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20704"/>
        <c:crosses val="autoZero"/>
        <c:auto val="1"/>
        <c:lblAlgn val="ctr"/>
        <c:lblOffset val="100"/>
        <c:noMultiLvlLbl val="0"/>
      </c:catAx>
      <c:valAx>
        <c:axId val="50832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1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745321532002E-2"/>
          <c:y val="0.81011156887122859"/>
          <c:w val="0.96281867277668576"/>
          <c:h val="0.16512062927118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447674</xdr:colOff>
      <xdr:row>3</xdr:row>
      <xdr:rowOff>95248</xdr:rowOff>
    </xdr:from>
    <xdr:to>
      <xdr:col>9</xdr:col>
      <xdr:colOff>581025</xdr:colOff>
      <xdr:row>18</xdr:row>
      <xdr:rowOff>133349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6925CCE0-3796-4062-AB62-324AB9E89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323849</xdr:colOff>
      <xdr:row>22</xdr:row>
      <xdr:rowOff>142875</xdr:rowOff>
    </xdr:from>
    <xdr:to>
      <xdr:col>11</xdr:col>
      <xdr:colOff>66674</xdr:colOff>
      <xdr:row>38</xdr:row>
      <xdr:rowOff>161925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F59B0FF3-4EBF-4E90-8194-04179C0C5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42</xdr:row>
      <xdr:rowOff>66675</xdr:rowOff>
    </xdr:from>
    <xdr:to>
      <xdr:col>11</xdr:col>
      <xdr:colOff>9525</xdr:colOff>
      <xdr:row>58</xdr:row>
      <xdr:rowOff>85725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54C0218C-0A29-46AB-B40C-F2F63DF3F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7359-02A6-422C-98C9-9123BED4D3A7}">
  <dimension ref="A2:O164"/>
  <sheetViews>
    <sheetView showGridLines="0" topLeftCell="A140" workbookViewId="0">
      <selection activeCell="M159" sqref="M159"/>
    </sheetView>
  </sheetViews>
  <sheetFormatPr defaultColWidth="9" defaultRowHeight="12" x14ac:dyDescent="0.3"/>
  <cols>
    <col min="1" max="1" width="17.88671875" style="11" customWidth="1"/>
    <col min="2" max="16384" width="9" style="11"/>
  </cols>
  <sheetData>
    <row r="2" spans="1:12" ht="15.6" x14ac:dyDescent="0.3">
      <c r="A2" s="2" t="s">
        <v>69</v>
      </c>
    </row>
    <row r="3" spans="1:12" ht="15" customHeight="1" x14ac:dyDescent="0.3">
      <c r="A3" s="118" t="s">
        <v>0</v>
      </c>
      <c r="B3" s="119" t="s">
        <v>17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ht="15" customHeight="1" x14ac:dyDescent="0.3">
      <c r="A4" s="118"/>
      <c r="B4" s="38">
        <v>2007</v>
      </c>
      <c r="C4" s="38">
        <v>2008</v>
      </c>
      <c r="D4" s="38">
        <v>2009</v>
      </c>
      <c r="E4" s="38">
        <v>2010</v>
      </c>
      <c r="F4" s="38">
        <v>2011</v>
      </c>
      <c r="G4" s="38">
        <v>2012</v>
      </c>
      <c r="H4" s="38">
        <v>2013</v>
      </c>
      <c r="I4" s="38">
        <v>2014</v>
      </c>
      <c r="J4" s="38">
        <v>2015</v>
      </c>
      <c r="K4" s="38">
        <v>2016</v>
      </c>
      <c r="L4" s="38">
        <v>2017</v>
      </c>
    </row>
    <row r="5" spans="1:12" ht="12.75" customHeight="1" x14ac:dyDescent="0.3">
      <c r="A5" s="39"/>
      <c r="C5" s="117" t="s">
        <v>33</v>
      </c>
      <c r="D5" s="117"/>
      <c r="E5" s="117"/>
      <c r="F5" s="117"/>
      <c r="G5" s="117"/>
      <c r="H5" s="117"/>
      <c r="I5" s="117"/>
      <c r="J5" s="117"/>
      <c r="K5" s="117"/>
      <c r="L5" s="117"/>
    </row>
    <row r="6" spans="1:12" ht="12.75" customHeight="1" x14ac:dyDescent="0.3">
      <c r="A6" s="40" t="s">
        <v>1</v>
      </c>
      <c r="B6" s="41">
        <v>14175</v>
      </c>
      <c r="C6" s="41">
        <v>14610</v>
      </c>
      <c r="D6" s="41">
        <v>15006</v>
      </c>
      <c r="E6" s="41">
        <v>15105</v>
      </c>
      <c r="F6" s="41">
        <v>15106</v>
      </c>
      <c r="G6" s="41">
        <v>14995</v>
      </c>
      <c r="H6" s="41">
        <v>14882</v>
      </c>
      <c r="I6" s="41">
        <v>14711</v>
      </c>
      <c r="J6" s="41">
        <v>14326</v>
      </c>
      <c r="K6" s="41">
        <v>14083</v>
      </c>
      <c r="L6" s="41">
        <v>13824</v>
      </c>
    </row>
    <row r="7" spans="1:12" ht="12.75" customHeight="1" x14ac:dyDescent="0.3">
      <c r="A7" s="40" t="s">
        <v>2</v>
      </c>
      <c r="B7" s="41">
        <v>22489</v>
      </c>
      <c r="C7" s="41">
        <v>23413</v>
      </c>
      <c r="D7" s="41">
        <v>24105</v>
      </c>
      <c r="E7" s="41">
        <v>24691</v>
      </c>
      <c r="F7" s="41">
        <v>24840</v>
      </c>
      <c r="G7" s="41">
        <v>24883</v>
      </c>
      <c r="H7" s="41">
        <v>24425</v>
      </c>
      <c r="I7" s="41">
        <v>24154</v>
      </c>
      <c r="J7" s="41">
        <v>23706</v>
      </c>
      <c r="K7" s="41">
        <v>23214</v>
      </c>
      <c r="L7" s="41">
        <v>22849</v>
      </c>
    </row>
    <row r="8" spans="1:12" ht="12.75" customHeight="1" x14ac:dyDescent="0.3">
      <c r="A8" s="40" t="s">
        <v>18</v>
      </c>
      <c r="B8" s="41">
        <v>32551</v>
      </c>
      <c r="C8" s="41">
        <v>33455</v>
      </c>
      <c r="D8" s="41">
        <v>34107</v>
      </c>
      <c r="E8" s="41">
        <v>34413</v>
      </c>
      <c r="F8" s="41">
        <v>34443</v>
      </c>
      <c r="G8" s="41">
        <v>34117</v>
      </c>
      <c r="H8" s="41">
        <v>33252</v>
      </c>
      <c r="I8" s="41">
        <v>32108</v>
      </c>
      <c r="J8" s="41">
        <v>31115</v>
      </c>
      <c r="K8" s="41">
        <v>29884</v>
      </c>
      <c r="L8" s="41">
        <v>28803</v>
      </c>
    </row>
    <row r="9" spans="1:12" ht="12.75" customHeight="1" x14ac:dyDescent="0.3">
      <c r="A9" s="40" t="s">
        <v>3</v>
      </c>
      <c r="B9" s="41">
        <v>39623</v>
      </c>
      <c r="C9" s="41">
        <v>40851</v>
      </c>
      <c r="D9" s="41">
        <v>41672</v>
      </c>
      <c r="E9" s="41">
        <v>42243</v>
      </c>
      <c r="F9" s="41">
        <v>42524</v>
      </c>
      <c r="G9" s="41">
        <v>42292</v>
      </c>
      <c r="H9" s="41">
        <v>41361</v>
      </c>
      <c r="I9" s="41">
        <v>40259</v>
      </c>
      <c r="J9" s="41">
        <v>39068</v>
      </c>
      <c r="K9" s="41">
        <v>37971</v>
      </c>
      <c r="L9" s="41">
        <v>36653</v>
      </c>
    </row>
    <row r="10" spans="1:12" ht="12.75" customHeight="1" x14ac:dyDescent="0.3">
      <c r="A10" s="40" t="s">
        <v>4</v>
      </c>
      <c r="B10" s="41">
        <v>51100</v>
      </c>
      <c r="C10" s="41">
        <v>52169</v>
      </c>
      <c r="D10" s="41">
        <v>53319</v>
      </c>
      <c r="E10" s="41">
        <v>53627</v>
      </c>
      <c r="F10" s="41">
        <v>53980</v>
      </c>
      <c r="G10" s="41">
        <v>53761</v>
      </c>
      <c r="H10" s="41">
        <v>53140</v>
      </c>
      <c r="I10" s="41">
        <v>52634</v>
      </c>
      <c r="J10" s="41">
        <v>51556</v>
      </c>
      <c r="K10" s="41">
        <v>50739</v>
      </c>
      <c r="L10" s="41">
        <v>49710</v>
      </c>
    </row>
    <row r="11" spans="1:12" ht="12.75" customHeight="1" x14ac:dyDescent="0.3">
      <c r="A11" s="40" t="s">
        <v>5</v>
      </c>
      <c r="B11" s="41">
        <v>15549</v>
      </c>
      <c r="C11" s="41">
        <v>16059</v>
      </c>
      <c r="D11" s="41">
        <v>16463</v>
      </c>
      <c r="E11" s="41">
        <v>16652</v>
      </c>
      <c r="F11" s="41">
        <v>16683</v>
      </c>
      <c r="G11" s="41">
        <v>16483</v>
      </c>
      <c r="H11" s="41">
        <v>16005</v>
      </c>
      <c r="I11" s="41">
        <v>15602</v>
      </c>
      <c r="J11" s="41">
        <v>14902</v>
      </c>
      <c r="K11" s="41">
        <v>14196</v>
      </c>
      <c r="L11" s="41">
        <v>13649</v>
      </c>
    </row>
    <row r="12" spans="1:12" ht="12.75" customHeight="1" x14ac:dyDescent="0.3">
      <c r="A12" s="40" t="s">
        <v>6</v>
      </c>
      <c r="B12" s="41">
        <v>19902</v>
      </c>
      <c r="C12" s="41">
        <v>20643</v>
      </c>
      <c r="D12" s="41">
        <v>21153</v>
      </c>
      <c r="E12" s="41">
        <v>21510</v>
      </c>
      <c r="F12" s="41">
        <v>21644</v>
      </c>
      <c r="G12" s="41">
        <v>21353</v>
      </c>
      <c r="H12" s="41">
        <v>20797</v>
      </c>
      <c r="I12" s="41">
        <v>20191</v>
      </c>
      <c r="J12" s="41">
        <v>19408</v>
      </c>
      <c r="K12" s="41">
        <v>18712</v>
      </c>
      <c r="L12" s="41">
        <v>18146</v>
      </c>
    </row>
    <row r="13" spans="1:12" ht="12.75" customHeight="1" x14ac:dyDescent="0.3">
      <c r="A13" s="40" t="s">
        <v>19</v>
      </c>
      <c r="B13" s="41">
        <v>21101</v>
      </c>
      <c r="C13" s="41">
        <v>21681</v>
      </c>
      <c r="D13" s="41">
        <v>22055</v>
      </c>
      <c r="E13" s="41">
        <v>22342</v>
      </c>
      <c r="F13" s="41">
        <v>22580</v>
      </c>
      <c r="G13" s="41">
        <v>22364</v>
      </c>
      <c r="H13" s="41">
        <v>21908</v>
      </c>
      <c r="I13" s="41">
        <v>21380</v>
      </c>
      <c r="J13" s="41">
        <v>20783</v>
      </c>
      <c r="K13" s="41">
        <v>20078</v>
      </c>
      <c r="L13" s="41">
        <v>19426</v>
      </c>
    </row>
    <row r="14" spans="1:12" ht="12.75" customHeight="1" x14ac:dyDescent="0.3">
      <c r="A14" s="40" t="s">
        <v>8</v>
      </c>
      <c r="B14" s="41">
        <v>16816</v>
      </c>
      <c r="C14" s="41">
        <v>17443</v>
      </c>
      <c r="D14" s="41">
        <v>18760</v>
      </c>
      <c r="E14" s="41">
        <v>19166</v>
      </c>
      <c r="F14" s="41">
        <v>19165</v>
      </c>
      <c r="G14" s="41">
        <v>19182</v>
      </c>
      <c r="H14" s="41">
        <v>18757</v>
      </c>
      <c r="I14" s="41">
        <v>18292</v>
      </c>
      <c r="J14" s="41">
        <v>17864</v>
      </c>
      <c r="K14" s="41">
        <v>17235</v>
      </c>
      <c r="L14" s="41">
        <v>16669</v>
      </c>
    </row>
    <row r="15" spans="1:12" ht="12.75" customHeight="1" x14ac:dyDescent="0.3">
      <c r="A15" s="40" t="s">
        <v>9</v>
      </c>
      <c r="B15" s="41">
        <f>SUM(B6:B14)</f>
        <v>233306</v>
      </c>
      <c r="C15" s="41">
        <f t="shared" ref="C15:L15" si="0">SUM(C6:C14)</f>
        <v>240324</v>
      </c>
      <c r="D15" s="41">
        <f t="shared" si="0"/>
        <v>246640</v>
      </c>
      <c r="E15" s="41">
        <f t="shared" si="0"/>
        <v>249749</v>
      </c>
      <c r="F15" s="41">
        <f t="shared" si="0"/>
        <v>250965</v>
      </c>
      <c r="G15" s="41">
        <f t="shared" si="0"/>
        <v>249430</v>
      </c>
      <c r="H15" s="41">
        <f t="shared" si="0"/>
        <v>244527</v>
      </c>
      <c r="I15" s="41">
        <f t="shared" si="0"/>
        <v>239331</v>
      </c>
      <c r="J15" s="41">
        <f t="shared" si="0"/>
        <v>232728</v>
      </c>
      <c r="K15" s="41">
        <f t="shared" si="0"/>
        <v>226112</v>
      </c>
      <c r="L15" s="41">
        <f t="shared" si="0"/>
        <v>219729</v>
      </c>
    </row>
    <row r="16" spans="1:12" ht="12.75" customHeight="1" x14ac:dyDescent="0.3">
      <c r="A16" s="39"/>
      <c r="C16" s="117" t="s">
        <v>34</v>
      </c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2.75" customHeight="1" x14ac:dyDescent="0.3">
      <c r="A17" s="40" t="s">
        <v>1</v>
      </c>
      <c r="B17" s="41">
        <f>B6-B28</f>
        <v>11184</v>
      </c>
      <c r="C17" s="41">
        <f t="shared" ref="C17:J17" si="1">C6-C28</f>
        <v>11174</v>
      </c>
      <c r="D17" s="41">
        <f t="shared" si="1"/>
        <v>11137</v>
      </c>
      <c r="E17" s="41">
        <f t="shared" si="1"/>
        <v>11015</v>
      </c>
      <c r="F17" s="41">
        <f t="shared" si="1"/>
        <v>10832</v>
      </c>
      <c r="G17" s="41">
        <f t="shared" si="1"/>
        <v>10634</v>
      </c>
      <c r="H17" s="41">
        <f t="shared" si="1"/>
        <v>10478</v>
      </c>
      <c r="I17" s="41">
        <f t="shared" si="1"/>
        <v>10410</v>
      </c>
      <c r="J17" s="41">
        <f t="shared" si="1"/>
        <v>10259</v>
      </c>
      <c r="K17" s="41">
        <f>K6-K28</f>
        <v>10191</v>
      </c>
      <c r="L17" s="41">
        <f>L6-L28</f>
        <v>9886</v>
      </c>
    </row>
    <row r="18" spans="1:12" ht="12.75" customHeight="1" x14ac:dyDescent="0.3">
      <c r="A18" s="40" t="s">
        <v>2</v>
      </c>
      <c r="B18" s="41">
        <f t="shared" ref="B18:L25" si="2">B7-B29</f>
        <v>18701</v>
      </c>
      <c r="C18" s="41">
        <f t="shared" si="2"/>
        <v>19032</v>
      </c>
      <c r="D18" s="41">
        <f t="shared" si="2"/>
        <v>19222</v>
      </c>
      <c r="E18" s="41">
        <f t="shared" si="2"/>
        <v>19316</v>
      </c>
      <c r="F18" s="41">
        <f t="shared" si="2"/>
        <v>19169</v>
      </c>
      <c r="G18" s="41">
        <f t="shared" si="2"/>
        <v>19018</v>
      </c>
      <c r="H18" s="41">
        <f t="shared" si="2"/>
        <v>18565</v>
      </c>
      <c r="I18" s="41">
        <f t="shared" si="2"/>
        <v>18286</v>
      </c>
      <c r="J18" s="41">
        <f t="shared" si="2"/>
        <v>17879</v>
      </c>
      <c r="K18" s="41">
        <f t="shared" si="2"/>
        <v>17560</v>
      </c>
      <c r="L18" s="41">
        <f t="shared" si="2"/>
        <v>17219</v>
      </c>
    </row>
    <row r="19" spans="1:12" ht="12.75" customHeight="1" x14ac:dyDescent="0.3">
      <c r="A19" s="40" t="s">
        <v>18</v>
      </c>
      <c r="B19" s="41">
        <f t="shared" si="2"/>
        <v>26373</v>
      </c>
      <c r="C19" s="41">
        <f t="shared" si="2"/>
        <v>26582</v>
      </c>
      <c r="D19" s="41">
        <f t="shared" si="2"/>
        <v>26527</v>
      </c>
      <c r="E19" s="41">
        <f t="shared" si="2"/>
        <v>26395</v>
      </c>
      <c r="F19" s="41">
        <f t="shared" si="2"/>
        <v>26082</v>
      </c>
      <c r="G19" s="41">
        <f t="shared" si="2"/>
        <v>26182</v>
      </c>
      <c r="H19" s="41">
        <f t="shared" si="2"/>
        <v>25266</v>
      </c>
      <c r="I19" s="41">
        <f t="shared" si="2"/>
        <v>24805</v>
      </c>
      <c r="J19" s="41">
        <f t="shared" si="2"/>
        <v>24483</v>
      </c>
      <c r="K19" s="41">
        <f t="shared" si="2"/>
        <v>23979</v>
      </c>
      <c r="L19" s="41">
        <f t="shared" si="2"/>
        <v>23069</v>
      </c>
    </row>
    <row r="20" spans="1:12" ht="12.75" customHeight="1" x14ac:dyDescent="0.3">
      <c r="A20" s="40" t="s">
        <v>3</v>
      </c>
      <c r="B20" s="41">
        <f t="shared" si="2"/>
        <v>32022</v>
      </c>
      <c r="C20" s="41">
        <f t="shared" si="2"/>
        <v>32402</v>
      </c>
      <c r="D20" s="41">
        <f t="shared" si="2"/>
        <v>32329</v>
      </c>
      <c r="E20" s="41">
        <f t="shared" si="2"/>
        <v>32220</v>
      </c>
      <c r="F20" s="41">
        <f t="shared" si="2"/>
        <v>31926</v>
      </c>
      <c r="G20" s="41">
        <f t="shared" si="2"/>
        <v>31575</v>
      </c>
      <c r="H20" s="41">
        <f t="shared" si="2"/>
        <v>30912</v>
      </c>
      <c r="I20" s="41">
        <f t="shared" si="2"/>
        <v>30026</v>
      </c>
      <c r="J20" s="41">
        <f t="shared" si="2"/>
        <v>29340</v>
      </c>
      <c r="K20" s="41">
        <f t="shared" si="2"/>
        <v>28751</v>
      </c>
      <c r="L20" s="41">
        <f t="shared" si="2"/>
        <v>27786</v>
      </c>
    </row>
    <row r="21" spans="1:12" ht="12.75" customHeight="1" x14ac:dyDescent="0.3">
      <c r="A21" s="40" t="s">
        <v>4</v>
      </c>
      <c r="B21" s="41">
        <f t="shared" si="2"/>
        <v>43844</v>
      </c>
      <c r="C21" s="41">
        <f t="shared" si="2"/>
        <v>44104</v>
      </c>
      <c r="D21" s="41">
        <f t="shared" si="2"/>
        <v>44329</v>
      </c>
      <c r="E21" s="41">
        <f t="shared" si="2"/>
        <v>43975</v>
      </c>
      <c r="F21" s="41">
        <f t="shared" si="2"/>
        <v>43778</v>
      </c>
      <c r="G21" s="41">
        <f t="shared" si="2"/>
        <v>43123</v>
      </c>
      <c r="H21" s="41">
        <f t="shared" si="2"/>
        <v>42208</v>
      </c>
      <c r="I21" s="41">
        <f t="shared" si="2"/>
        <v>41601</v>
      </c>
      <c r="J21" s="41">
        <f t="shared" si="2"/>
        <v>40766</v>
      </c>
      <c r="K21" s="41">
        <f t="shared" si="2"/>
        <v>40314</v>
      </c>
      <c r="L21" s="41">
        <f t="shared" si="2"/>
        <v>39370</v>
      </c>
    </row>
    <row r="22" spans="1:12" ht="12.75" customHeight="1" x14ac:dyDescent="0.3">
      <c r="A22" s="40" t="s">
        <v>5</v>
      </c>
      <c r="B22" s="41">
        <f t="shared" si="2"/>
        <v>13697</v>
      </c>
      <c r="C22" s="41">
        <f t="shared" si="2"/>
        <v>13857</v>
      </c>
      <c r="D22" s="41">
        <f t="shared" si="2"/>
        <v>13963</v>
      </c>
      <c r="E22" s="41">
        <f t="shared" si="2"/>
        <v>13914</v>
      </c>
      <c r="F22" s="41">
        <f t="shared" si="2"/>
        <v>13774</v>
      </c>
      <c r="G22" s="41">
        <f t="shared" si="2"/>
        <v>13475</v>
      </c>
      <c r="H22" s="41">
        <f t="shared" si="2"/>
        <v>13082</v>
      </c>
      <c r="I22" s="41">
        <f t="shared" si="2"/>
        <v>12650</v>
      </c>
      <c r="J22" s="41">
        <f t="shared" si="2"/>
        <v>12136</v>
      </c>
      <c r="K22" s="41">
        <f t="shared" si="2"/>
        <v>11567</v>
      </c>
      <c r="L22" s="41">
        <f t="shared" si="2"/>
        <v>10985</v>
      </c>
    </row>
    <row r="23" spans="1:12" ht="12.75" customHeight="1" x14ac:dyDescent="0.3">
      <c r="A23" s="40" t="s">
        <v>6</v>
      </c>
      <c r="B23" s="41">
        <f t="shared" si="2"/>
        <v>17014</v>
      </c>
      <c r="C23" s="41">
        <f t="shared" si="2"/>
        <v>17221</v>
      </c>
      <c r="D23" s="41">
        <f t="shared" si="2"/>
        <v>17250</v>
      </c>
      <c r="E23" s="41">
        <f t="shared" si="2"/>
        <v>17294</v>
      </c>
      <c r="F23" s="41">
        <f t="shared" si="2"/>
        <v>17147</v>
      </c>
      <c r="G23" s="41">
        <f t="shared" si="2"/>
        <v>16698</v>
      </c>
      <c r="H23" s="41">
        <f t="shared" si="2"/>
        <v>16276</v>
      </c>
      <c r="I23" s="41">
        <f t="shared" si="2"/>
        <v>15845</v>
      </c>
      <c r="J23" s="41">
        <f t="shared" si="2"/>
        <v>15234</v>
      </c>
      <c r="K23" s="41">
        <f t="shared" si="2"/>
        <v>14661</v>
      </c>
      <c r="L23" s="41">
        <f t="shared" si="2"/>
        <v>14210</v>
      </c>
    </row>
    <row r="24" spans="1:12" ht="12.75" customHeight="1" x14ac:dyDescent="0.3">
      <c r="A24" s="40" t="s">
        <v>19</v>
      </c>
      <c r="B24" s="41">
        <f t="shared" si="2"/>
        <v>17932</v>
      </c>
      <c r="C24" s="41">
        <f t="shared" si="2"/>
        <v>18037</v>
      </c>
      <c r="D24" s="41">
        <f t="shared" si="2"/>
        <v>18036</v>
      </c>
      <c r="E24" s="41">
        <f t="shared" si="2"/>
        <v>18075</v>
      </c>
      <c r="F24" s="41">
        <f t="shared" si="2"/>
        <v>18083</v>
      </c>
      <c r="G24" s="41">
        <f t="shared" si="2"/>
        <v>17918</v>
      </c>
      <c r="H24" s="41">
        <f t="shared" si="2"/>
        <v>17383</v>
      </c>
      <c r="I24" s="41">
        <f t="shared" si="2"/>
        <v>17046</v>
      </c>
      <c r="J24" s="41">
        <f t="shared" si="2"/>
        <v>16769</v>
      </c>
      <c r="K24" s="41">
        <f t="shared" si="2"/>
        <v>16397</v>
      </c>
      <c r="L24" s="41">
        <f t="shared" si="2"/>
        <v>15811</v>
      </c>
    </row>
    <row r="25" spans="1:12" ht="12.75" customHeight="1" x14ac:dyDescent="0.3">
      <c r="A25" s="40" t="s">
        <v>8</v>
      </c>
      <c r="B25" s="41">
        <f t="shared" si="2"/>
        <v>14995</v>
      </c>
      <c r="C25" s="41">
        <f t="shared" si="2"/>
        <v>15261</v>
      </c>
      <c r="D25" s="41">
        <f t="shared" si="2"/>
        <v>16117</v>
      </c>
      <c r="E25" s="41">
        <f t="shared" si="2"/>
        <v>16293</v>
      </c>
      <c r="F25" s="41">
        <f t="shared" si="2"/>
        <v>16142</v>
      </c>
      <c r="G25" s="41">
        <f t="shared" si="2"/>
        <v>16014</v>
      </c>
      <c r="H25" s="41">
        <f t="shared" si="2"/>
        <v>15665</v>
      </c>
      <c r="I25" s="41">
        <f t="shared" si="2"/>
        <v>15248</v>
      </c>
      <c r="J25" s="41">
        <f t="shared" si="2"/>
        <v>14922</v>
      </c>
      <c r="K25" s="41">
        <f t="shared" si="2"/>
        <v>14515</v>
      </c>
      <c r="L25" s="41">
        <f t="shared" si="2"/>
        <v>14034</v>
      </c>
    </row>
    <row r="26" spans="1:12" ht="12.75" customHeight="1" x14ac:dyDescent="0.3">
      <c r="A26" s="40" t="s">
        <v>9</v>
      </c>
      <c r="B26" s="41">
        <f>SUM(B17:B25)</f>
        <v>195762</v>
      </c>
      <c r="C26" s="41">
        <f t="shared" ref="C26:J26" si="3">SUM(C17:C25)</f>
        <v>197670</v>
      </c>
      <c r="D26" s="41">
        <f t="shared" si="3"/>
        <v>198910</v>
      </c>
      <c r="E26" s="41">
        <f t="shared" si="3"/>
        <v>198497</v>
      </c>
      <c r="F26" s="41">
        <f t="shared" si="3"/>
        <v>196933</v>
      </c>
      <c r="G26" s="41">
        <f t="shared" si="3"/>
        <v>194637</v>
      </c>
      <c r="H26" s="41">
        <f t="shared" si="3"/>
        <v>189835</v>
      </c>
      <c r="I26" s="41">
        <f t="shared" si="3"/>
        <v>185917</v>
      </c>
      <c r="J26" s="41">
        <f t="shared" si="3"/>
        <v>181788</v>
      </c>
      <c r="K26" s="41">
        <f>SUM(K17:K25)</f>
        <v>177935</v>
      </c>
      <c r="L26" s="41">
        <f>SUM(L17:L25)</f>
        <v>172370</v>
      </c>
    </row>
    <row r="27" spans="1:12" ht="12.75" customHeight="1" x14ac:dyDescent="0.3">
      <c r="A27" s="39"/>
      <c r="C27" s="117" t="s">
        <v>44</v>
      </c>
      <c r="D27" s="117"/>
      <c r="E27" s="117"/>
      <c r="F27" s="117"/>
      <c r="G27" s="117"/>
      <c r="H27" s="117"/>
      <c r="I27" s="117"/>
      <c r="J27" s="117"/>
      <c r="K27" s="117"/>
      <c r="L27" s="117"/>
    </row>
    <row r="28" spans="1:12" ht="12.75" customHeight="1" x14ac:dyDescent="0.3">
      <c r="A28" s="40" t="s">
        <v>1</v>
      </c>
      <c r="B28" s="41">
        <v>2991</v>
      </c>
      <c r="C28" s="41">
        <v>3436</v>
      </c>
      <c r="D28" s="41">
        <v>3869</v>
      </c>
      <c r="E28" s="41">
        <v>4090</v>
      </c>
      <c r="F28" s="41">
        <v>4274</v>
      </c>
      <c r="G28" s="41">
        <v>4361</v>
      </c>
      <c r="H28" s="41">
        <v>4404</v>
      </c>
      <c r="I28" s="41">
        <v>4301</v>
      </c>
      <c r="J28" s="41">
        <v>4067</v>
      </c>
      <c r="K28" s="41">
        <v>3892</v>
      </c>
      <c r="L28" s="41">
        <v>3938</v>
      </c>
    </row>
    <row r="29" spans="1:12" ht="12.75" customHeight="1" x14ac:dyDescent="0.3">
      <c r="A29" s="40" t="s">
        <v>2</v>
      </c>
      <c r="B29" s="41">
        <v>3788</v>
      </c>
      <c r="C29" s="41">
        <v>4381</v>
      </c>
      <c r="D29" s="41">
        <v>4883</v>
      </c>
      <c r="E29" s="41">
        <v>5375</v>
      </c>
      <c r="F29" s="41">
        <v>5671</v>
      </c>
      <c r="G29" s="41">
        <v>5865</v>
      </c>
      <c r="H29" s="41">
        <v>5860</v>
      </c>
      <c r="I29" s="41">
        <v>5868</v>
      </c>
      <c r="J29" s="41">
        <v>5827</v>
      </c>
      <c r="K29" s="41">
        <v>5654</v>
      </c>
      <c r="L29" s="41">
        <v>5630</v>
      </c>
    </row>
    <row r="30" spans="1:12" ht="12.75" customHeight="1" x14ac:dyDescent="0.3">
      <c r="A30" s="40" t="s">
        <v>18</v>
      </c>
      <c r="B30" s="41">
        <v>6178</v>
      </c>
      <c r="C30" s="41">
        <v>6873</v>
      </c>
      <c r="D30" s="41">
        <v>7580</v>
      </c>
      <c r="E30" s="41">
        <v>8018</v>
      </c>
      <c r="F30" s="41">
        <v>8361</v>
      </c>
      <c r="G30" s="41">
        <v>7935</v>
      </c>
      <c r="H30" s="41">
        <v>7986</v>
      </c>
      <c r="I30" s="41">
        <v>7303</v>
      </c>
      <c r="J30" s="41">
        <v>6632</v>
      </c>
      <c r="K30" s="41">
        <v>5905</v>
      </c>
      <c r="L30" s="41">
        <v>5734</v>
      </c>
    </row>
    <row r="31" spans="1:12" ht="12.75" customHeight="1" x14ac:dyDescent="0.3">
      <c r="A31" s="40" t="s">
        <v>3</v>
      </c>
      <c r="B31" s="41">
        <v>7601</v>
      </c>
      <c r="C31" s="41">
        <v>8449</v>
      </c>
      <c r="D31" s="41">
        <v>9343</v>
      </c>
      <c r="E31" s="41">
        <v>10023</v>
      </c>
      <c r="F31" s="41">
        <v>10598</v>
      </c>
      <c r="G31" s="41">
        <v>10717</v>
      </c>
      <c r="H31" s="41">
        <v>10449</v>
      </c>
      <c r="I31" s="41">
        <v>10233</v>
      </c>
      <c r="J31" s="41">
        <v>9728</v>
      </c>
      <c r="K31" s="41">
        <v>9220</v>
      </c>
      <c r="L31" s="41">
        <v>8867</v>
      </c>
    </row>
    <row r="32" spans="1:12" ht="12.75" customHeight="1" x14ac:dyDescent="0.3">
      <c r="A32" s="40" t="s">
        <v>4</v>
      </c>
      <c r="B32" s="41">
        <v>7256</v>
      </c>
      <c r="C32" s="41">
        <v>8065</v>
      </c>
      <c r="D32" s="41">
        <v>8990</v>
      </c>
      <c r="E32" s="41">
        <v>9652</v>
      </c>
      <c r="F32" s="41">
        <v>10202</v>
      </c>
      <c r="G32" s="41">
        <v>10638</v>
      </c>
      <c r="H32" s="41">
        <v>10932</v>
      </c>
      <c r="I32" s="41">
        <v>11033</v>
      </c>
      <c r="J32" s="41">
        <v>10790</v>
      </c>
      <c r="K32" s="41">
        <v>10425</v>
      </c>
      <c r="L32" s="41">
        <v>10340</v>
      </c>
    </row>
    <row r="33" spans="1:12" ht="12.75" customHeight="1" x14ac:dyDescent="0.3">
      <c r="A33" s="40" t="s">
        <v>5</v>
      </c>
      <c r="B33" s="41">
        <v>1852</v>
      </c>
      <c r="C33" s="41">
        <v>2202</v>
      </c>
      <c r="D33" s="41">
        <v>2500</v>
      </c>
      <c r="E33" s="41">
        <v>2738</v>
      </c>
      <c r="F33" s="41">
        <v>2909</v>
      </c>
      <c r="G33" s="41">
        <v>3008</v>
      </c>
      <c r="H33" s="41">
        <v>2923</v>
      </c>
      <c r="I33" s="41">
        <v>2952</v>
      </c>
      <c r="J33" s="41">
        <v>2766</v>
      </c>
      <c r="K33" s="41">
        <v>2629</v>
      </c>
      <c r="L33" s="41">
        <v>2664</v>
      </c>
    </row>
    <row r="34" spans="1:12" ht="12.75" customHeight="1" x14ac:dyDescent="0.3">
      <c r="A34" s="40" t="s">
        <v>6</v>
      </c>
      <c r="B34" s="41">
        <v>2888</v>
      </c>
      <c r="C34" s="41">
        <v>3422</v>
      </c>
      <c r="D34" s="41">
        <v>3903</v>
      </c>
      <c r="E34" s="41">
        <v>4216</v>
      </c>
      <c r="F34" s="41">
        <v>4497</v>
      </c>
      <c r="G34" s="41">
        <v>4655</v>
      </c>
      <c r="H34" s="41">
        <v>4521</v>
      </c>
      <c r="I34" s="41">
        <v>4346</v>
      </c>
      <c r="J34" s="41">
        <v>4174</v>
      </c>
      <c r="K34" s="41">
        <v>4051</v>
      </c>
      <c r="L34" s="41">
        <v>3936</v>
      </c>
    </row>
    <row r="35" spans="1:12" ht="12.75" customHeight="1" x14ac:dyDescent="0.3">
      <c r="A35" s="40" t="s">
        <v>19</v>
      </c>
      <c r="B35" s="41">
        <v>3169</v>
      </c>
      <c r="C35" s="41">
        <v>3644</v>
      </c>
      <c r="D35" s="41">
        <v>4019</v>
      </c>
      <c r="E35" s="41">
        <v>4267</v>
      </c>
      <c r="F35" s="41">
        <v>4497</v>
      </c>
      <c r="G35" s="41">
        <v>4446</v>
      </c>
      <c r="H35" s="41">
        <v>4525</v>
      </c>
      <c r="I35" s="41">
        <v>4334</v>
      </c>
      <c r="J35" s="41">
        <v>4014</v>
      </c>
      <c r="K35" s="41">
        <v>3681</v>
      </c>
      <c r="L35" s="41">
        <v>3615</v>
      </c>
    </row>
    <row r="36" spans="1:12" ht="12.75" customHeight="1" x14ac:dyDescent="0.3">
      <c r="A36" s="40" t="s">
        <v>8</v>
      </c>
      <c r="B36" s="41">
        <v>1821</v>
      </c>
      <c r="C36" s="41">
        <v>2182</v>
      </c>
      <c r="D36" s="41">
        <v>2643</v>
      </c>
      <c r="E36" s="41">
        <v>2873</v>
      </c>
      <c r="F36" s="41">
        <v>3023</v>
      </c>
      <c r="G36" s="41">
        <v>3168</v>
      </c>
      <c r="H36" s="41">
        <v>3092</v>
      </c>
      <c r="I36" s="41">
        <v>3044</v>
      </c>
      <c r="J36" s="41">
        <v>2942</v>
      </c>
      <c r="K36" s="41">
        <v>2720</v>
      </c>
      <c r="L36" s="41">
        <v>2635</v>
      </c>
    </row>
    <row r="37" spans="1:12" ht="12.75" customHeight="1" x14ac:dyDescent="0.3">
      <c r="A37" s="40" t="s">
        <v>9</v>
      </c>
      <c r="B37" s="41">
        <f>SUM(B28:B36)</f>
        <v>37544</v>
      </c>
      <c r="C37" s="41">
        <f t="shared" ref="C37:L37" si="4">SUM(C28:C36)</f>
        <v>42654</v>
      </c>
      <c r="D37" s="41">
        <f t="shared" si="4"/>
        <v>47730</v>
      </c>
      <c r="E37" s="41">
        <f t="shared" si="4"/>
        <v>51252</v>
      </c>
      <c r="F37" s="41">
        <f t="shared" si="4"/>
        <v>54032</v>
      </c>
      <c r="G37" s="41">
        <f t="shared" si="4"/>
        <v>54793</v>
      </c>
      <c r="H37" s="41">
        <f t="shared" si="4"/>
        <v>54692</v>
      </c>
      <c r="I37" s="41">
        <f t="shared" si="4"/>
        <v>53414</v>
      </c>
      <c r="J37" s="41">
        <f t="shared" si="4"/>
        <v>50940</v>
      </c>
      <c r="K37" s="41">
        <f t="shared" si="4"/>
        <v>48177</v>
      </c>
      <c r="L37" s="41">
        <f t="shared" si="4"/>
        <v>47359</v>
      </c>
    </row>
    <row r="38" spans="1:12" ht="12.75" customHeight="1" x14ac:dyDescent="0.3">
      <c r="A38" s="39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</row>
    <row r="39" spans="1:12" ht="12.75" customHeight="1" x14ac:dyDescent="0.3">
      <c r="A39" s="39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</row>
    <row r="40" spans="1:12" ht="15.6" x14ac:dyDescent="0.3">
      <c r="A40" s="2" t="s">
        <v>70</v>
      </c>
    </row>
    <row r="41" spans="1:12" ht="15" customHeight="1" x14ac:dyDescent="0.3">
      <c r="A41" s="118" t="s">
        <v>0</v>
      </c>
      <c r="B41" s="119" t="s">
        <v>17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5" customHeight="1" x14ac:dyDescent="0.3">
      <c r="A42" s="118"/>
      <c r="B42" s="38">
        <v>2007</v>
      </c>
      <c r="C42" s="38">
        <v>2008</v>
      </c>
      <c r="D42" s="38">
        <v>2009</v>
      </c>
      <c r="E42" s="38">
        <v>2010</v>
      </c>
      <c r="F42" s="38">
        <v>2011</v>
      </c>
      <c r="G42" s="38">
        <v>2012</v>
      </c>
      <c r="H42" s="38">
        <v>2013</v>
      </c>
      <c r="I42" s="38">
        <v>2014</v>
      </c>
      <c r="J42" s="38">
        <v>2015</v>
      </c>
      <c r="K42" s="38">
        <v>2016</v>
      </c>
      <c r="L42" s="38">
        <v>2017</v>
      </c>
    </row>
    <row r="43" spans="1:12" ht="12.75" customHeight="1" x14ac:dyDescent="0.3">
      <c r="A43" s="39"/>
      <c r="C43" s="117" t="s">
        <v>33</v>
      </c>
      <c r="D43" s="117"/>
      <c r="E43" s="117"/>
      <c r="F43" s="117"/>
      <c r="G43" s="117"/>
      <c r="H43" s="117"/>
      <c r="I43" s="117"/>
      <c r="J43" s="117"/>
      <c r="K43" s="117"/>
      <c r="L43" s="117"/>
    </row>
    <row r="44" spans="1:12" ht="12.75" customHeight="1" x14ac:dyDescent="0.3">
      <c r="A44" s="40" t="s">
        <v>1</v>
      </c>
      <c r="B44" s="54">
        <f>B28/B6*100</f>
        <v>21.100529100529101</v>
      </c>
      <c r="C44" s="54">
        <f t="shared" ref="C44:L44" si="5">C28/C6*100</f>
        <v>23.518138261464749</v>
      </c>
      <c r="D44" s="54">
        <f t="shared" si="5"/>
        <v>25.783020125283219</v>
      </c>
      <c r="E44" s="54">
        <f t="shared" si="5"/>
        <v>27.077126779212179</v>
      </c>
      <c r="F44" s="54">
        <f t="shared" si="5"/>
        <v>28.293393353634315</v>
      </c>
      <c r="G44" s="54">
        <f t="shared" si="5"/>
        <v>29.083027675891966</v>
      </c>
      <c r="H44" s="54">
        <f t="shared" si="5"/>
        <v>29.592796667114634</v>
      </c>
      <c r="I44" s="54">
        <f t="shared" si="5"/>
        <v>29.236625654272313</v>
      </c>
      <c r="J44" s="54">
        <f t="shared" si="5"/>
        <v>28.388943180231745</v>
      </c>
      <c r="K44" s="54">
        <f t="shared" si="5"/>
        <v>27.636157068806362</v>
      </c>
      <c r="L44" s="54">
        <f t="shared" si="5"/>
        <v>28.486689814814813</v>
      </c>
    </row>
    <row r="45" spans="1:12" ht="12.75" customHeight="1" x14ac:dyDescent="0.3">
      <c r="A45" s="40" t="s">
        <v>2</v>
      </c>
      <c r="B45" s="54">
        <f t="shared" ref="B45:L45" si="6">B29/B7*100</f>
        <v>16.843790297478765</v>
      </c>
      <c r="C45" s="54">
        <f t="shared" si="6"/>
        <v>18.711826762909496</v>
      </c>
      <c r="D45" s="54">
        <f t="shared" si="6"/>
        <v>20.257208048122795</v>
      </c>
      <c r="E45" s="54">
        <f t="shared" si="6"/>
        <v>21.769065651451946</v>
      </c>
      <c r="F45" s="54">
        <f t="shared" si="6"/>
        <v>22.83011272141707</v>
      </c>
      <c r="G45" s="54">
        <f t="shared" si="6"/>
        <v>23.570309046336856</v>
      </c>
      <c r="H45" s="54">
        <f t="shared" si="6"/>
        <v>23.99181166837257</v>
      </c>
      <c r="I45" s="54">
        <f t="shared" si="6"/>
        <v>24.294112776351742</v>
      </c>
      <c r="J45" s="54">
        <f t="shared" si="6"/>
        <v>24.580275035855902</v>
      </c>
      <c r="K45" s="54">
        <f t="shared" si="6"/>
        <v>24.355992073748599</v>
      </c>
      <c r="L45" s="54">
        <f t="shared" si="6"/>
        <v>24.640028009978554</v>
      </c>
    </row>
    <row r="46" spans="1:12" ht="12.75" customHeight="1" x14ac:dyDescent="0.3">
      <c r="A46" s="40" t="s">
        <v>18</v>
      </c>
      <c r="B46" s="54">
        <f t="shared" ref="B46:L46" si="7">B30/B8*100</f>
        <v>18.979447636017326</v>
      </c>
      <c r="C46" s="54">
        <f t="shared" si="7"/>
        <v>20.544014347631144</v>
      </c>
      <c r="D46" s="54">
        <f t="shared" si="7"/>
        <v>22.224176855191015</v>
      </c>
      <c r="E46" s="54">
        <f t="shared" si="7"/>
        <v>23.299334553802343</v>
      </c>
      <c r="F46" s="54">
        <f t="shared" si="7"/>
        <v>24.274888946955837</v>
      </c>
      <c r="G46" s="54">
        <f t="shared" si="7"/>
        <v>23.258199724477532</v>
      </c>
      <c r="H46" s="54">
        <f t="shared" si="7"/>
        <v>24.01660050523277</v>
      </c>
      <c r="I46" s="54">
        <f t="shared" si="7"/>
        <v>22.745110252896474</v>
      </c>
      <c r="J46" s="54">
        <f t="shared" si="7"/>
        <v>21.314478547324441</v>
      </c>
      <c r="K46" s="54">
        <f t="shared" si="7"/>
        <v>19.759737652255389</v>
      </c>
      <c r="L46" s="54">
        <f t="shared" si="7"/>
        <v>19.907648508835884</v>
      </c>
    </row>
    <row r="47" spans="1:12" ht="12.75" customHeight="1" x14ac:dyDescent="0.3">
      <c r="A47" s="40" t="s">
        <v>3</v>
      </c>
      <c r="B47" s="54">
        <f t="shared" ref="B47:L47" si="8">B31/B9*100</f>
        <v>19.183302627261945</v>
      </c>
      <c r="C47" s="54">
        <f t="shared" si="8"/>
        <v>20.682480233042032</v>
      </c>
      <c r="D47" s="54">
        <f t="shared" si="8"/>
        <v>22.420330197734689</v>
      </c>
      <c r="E47" s="54">
        <f t="shared" si="8"/>
        <v>23.727008024998224</v>
      </c>
      <c r="F47" s="54">
        <f t="shared" si="8"/>
        <v>24.922396764180228</v>
      </c>
      <c r="G47" s="54">
        <f t="shared" si="8"/>
        <v>25.340489927172989</v>
      </c>
      <c r="H47" s="54">
        <f t="shared" si="8"/>
        <v>25.262928846014361</v>
      </c>
      <c r="I47" s="54">
        <f t="shared" si="8"/>
        <v>25.417918974639207</v>
      </c>
      <c r="J47" s="54">
        <f t="shared" si="8"/>
        <v>24.90017405549299</v>
      </c>
      <c r="K47" s="54">
        <f t="shared" si="8"/>
        <v>24.281688657133074</v>
      </c>
      <c r="L47" s="54">
        <f t="shared" si="8"/>
        <v>24.191744195563803</v>
      </c>
    </row>
    <row r="48" spans="1:12" ht="12.75" customHeight="1" x14ac:dyDescent="0.3">
      <c r="A48" s="40" t="s">
        <v>4</v>
      </c>
      <c r="B48" s="54">
        <f t="shared" ref="B48:L48" si="9">B32/B10*100</f>
        <v>14.199608610567516</v>
      </c>
      <c r="C48" s="54">
        <f t="shared" si="9"/>
        <v>15.459372424236614</v>
      </c>
      <c r="D48" s="54">
        <f t="shared" si="9"/>
        <v>16.860781334983777</v>
      </c>
      <c r="E48" s="54">
        <f t="shared" si="9"/>
        <v>17.998396330206798</v>
      </c>
      <c r="F48" s="54">
        <f t="shared" si="9"/>
        <v>18.899592441645055</v>
      </c>
      <c r="G48" s="54">
        <f t="shared" si="9"/>
        <v>19.787578356057363</v>
      </c>
      <c r="H48" s="54">
        <f t="shared" si="9"/>
        <v>20.572073767406852</v>
      </c>
      <c r="I48" s="54">
        <f t="shared" si="9"/>
        <v>20.961735760155033</v>
      </c>
      <c r="J48" s="54">
        <f t="shared" si="9"/>
        <v>20.928698890526807</v>
      </c>
      <c r="K48" s="54">
        <f t="shared" si="9"/>
        <v>20.546325311890261</v>
      </c>
      <c r="L48" s="54">
        <f t="shared" si="9"/>
        <v>20.8006437336552</v>
      </c>
    </row>
    <row r="49" spans="1:13" ht="12.75" customHeight="1" x14ac:dyDescent="0.3">
      <c r="A49" s="40" t="s">
        <v>5</v>
      </c>
      <c r="B49" s="54">
        <f t="shared" ref="B49:L49" si="10">B33/B11*100</f>
        <v>11.910733809248184</v>
      </c>
      <c r="C49" s="54">
        <f t="shared" si="10"/>
        <v>13.711937231458995</v>
      </c>
      <c r="D49" s="54">
        <f t="shared" si="10"/>
        <v>15.185567636518252</v>
      </c>
      <c r="E49" s="54">
        <f t="shared" si="10"/>
        <v>16.442469373048283</v>
      </c>
      <c r="F49" s="54">
        <f t="shared" si="10"/>
        <v>17.436911826410117</v>
      </c>
      <c r="G49" s="54">
        <f t="shared" si="10"/>
        <v>18.249105138627677</v>
      </c>
      <c r="H49" s="54">
        <f t="shared" si="10"/>
        <v>18.263042799125273</v>
      </c>
      <c r="I49" s="54">
        <f t="shared" si="10"/>
        <v>18.920651198564286</v>
      </c>
      <c r="J49" s="54">
        <f t="shared" si="10"/>
        <v>18.561266944034358</v>
      </c>
      <c r="K49" s="54">
        <f t="shared" si="10"/>
        <v>18.519301211608905</v>
      </c>
      <c r="L49" s="54">
        <f t="shared" si="10"/>
        <v>19.5179134002491</v>
      </c>
    </row>
    <row r="50" spans="1:13" ht="12.75" customHeight="1" x14ac:dyDescent="0.3">
      <c r="A50" s="40" t="s">
        <v>6</v>
      </c>
      <c r="B50" s="54">
        <f t="shared" ref="B50:L50" si="11">B34/B12*100</f>
        <v>14.511104411616923</v>
      </c>
      <c r="C50" s="54">
        <f t="shared" si="11"/>
        <v>16.577047909703047</v>
      </c>
      <c r="D50" s="54">
        <f t="shared" si="11"/>
        <v>18.451283505885691</v>
      </c>
      <c r="E50" s="54">
        <f t="shared" si="11"/>
        <v>19.600185960018596</v>
      </c>
      <c r="F50" s="54">
        <f t="shared" si="11"/>
        <v>20.7771206800961</v>
      </c>
      <c r="G50" s="54">
        <f t="shared" si="11"/>
        <v>21.800215426403785</v>
      </c>
      <c r="H50" s="54">
        <f t="shared" si="11"/>
        <v>21.7387123142761</v>
      </c>
      <c r="I50" s="54">
        <f t="shared" si="11"/>
        <v>21.524441582883462</v>
      </c>
      <c r="J50" s="54">
        <f t="shared" si="11"/>
        <v>21.506595218466611</v>
      </c>
      <c r="K50" s="54">
        <f t="shared" si="11"/>
        <v>21.649209063702436</v>
      </c>
      <c r="L50" s="54">
        <f t="shared" si="11"/>
        <v>21.690730739556926</v>
      </c>
    </row>
    <row r="51" spans="1:13" ht="12.75" customHeight="1" x14ac:dyDescent="0.3">
      <c r="A51" s="40" t="s">
        <v>19</v>
      </c>
      <c r="B51" s="54">
        <f t="shared" ref="B51:L51" si="12">B35/B13*100</f>
        <v>15.018245580778162</v>
      </c>
      <c r="C51" s="54">
        <f t="shared" si="12"/>
        <v>16.807342834740094</v>
      </c>
      <c r="D51" s="54">
        <f t="shared" si="12"/>
        <v>18.222625255044207</v>
      </c>
      <c r="E51" s="54">
        <f t="shared" si="12"/>
        <v>19.09855876823919</v>
      </c>
      <c r="F51" s="54">
        <f t="shared" si="12"/>
        <v>19.91585473870682</v>
      </c>
      <c r="G51" s="54">
        <f t="shared" si="12"/>
        <v>19.880164550169916</v>
      </c>
      <c r="H51" s="54">
        <f t="shared" si="12"/>
        <v>20.654555413547563</v>
      </c>
      <c r="I51" s="54">
        <f t="shared" si="12"/>
        <v>20.271281571562209</v>
      </c>
      <c r="J51" s="54">
        <f t="shared" si="12"/>
        <v>19.313862291295774</v>
      </c>
      <c r="K51" s="54">
        <f t="shared" si="12"/>
        <v>18.333499352525152</v>
      </c>
      <c r="L51" s="54">
        <f t="shared" si="12"/>
        <v>18.609080613610626</v>
      </c>
    </row>
    <row r="52" spans="1:13" ht="12.75" customHeight="1" x14ac:dyDescent="0.3">
      <c r="A52" s="40" t="s">
        <v>8</v>
      </c>
      <c r="B52" s="54">
        <f t="shared" ref="B52:L52" si="13">B36/B14*100</f>
        <v>10.828972407231207</v>
      </c>
      <c r="C52" s="54">
        <f t="shared" si="13"/>
        <v>12.509316058017541</v>
      </c>
      <c r="D52" s="54">
        <f t="shared" si="13"/>
        <v>14.088486140724946</v>
      </c>
      <c r="E52" s="54">
        <f t="shared" si="13"/>
        <v>14.990086611708234</v>
      </c>
      <c r="F52" s="54">
        <f t="shared" si="13"/>
        <v>15.773545525697887</v>
      </c>
      <c r="G52" s="54">
        <f t="shared" si="13"/>
        <v>16.515483265561464</v>
      </c>
      <c r="H52" s="54">
        <f t="shared" si="13"/>
        <v>16.484512448685823</v>
      </c>
      <c r="I52" s="54">
        <f t="shared" si="13"/>
        <v>16.641154603105182</v>
      </c>
      <c r="J52" s="54">
        <f t="shared" si="13"/>
        <v>16.468875951634573</v>
      </c>
      <c r="K52" s="54">
        <f t="shared" si="13"/>
        <v>15.781839280533797</v>
      </c>
      <c r="L52" s="54">
        <f t="shared" si="13"/>
        <v>15.807786909832625</v>
      </c>
    </row>
    <row r="53" spans="1:13" ht="12.75" customHeight="1" x14ac:dyDescent="0.3">
      <c r="A53" s="40" t="s">
        <v>9</v>
      </c>
      <c r="B53" s="54">
        <f t="shared" ref="B53:L53" si="14">B37/B15*100</f>
        <v>16.092170797150523</v>
      </c>
      <c r="C53" s="54">
        <f t="shared" si="14"/>
        <v>17.748539471713187</v>
      </c>
      <c r="D53" s="54">
        <f t="shared" si="14"/>
        <v>19.352092118066818</v>
      </c>
      <c r="E53" s="54">
        <f t="shared" si="14"/>
        <v>20.521403489103061</v>
      </c>
      <c r="F53" s="54">
        <f t="shared" si="14"/>
        <v>21.529695375849222</v>
      </c>
      <c r="G53" s="54">
        <f t="shared" si="14"/>
        <v>21.96728541073648</v>
      </c>
      <c r="H53" s="54">
        <f t="shared" si="14"/>
        <v>22.366446241110388</v>
      </c>
      <c r="I53" s="54">
        <f t="shared" si="14"/>
        <v>22.318044883445939</v>
      </c>
      <c r="J53" s="54">
        <f t="shared" si="14"/>
        <v>21.888212849334845</v>
      </c>
      <c r="K53" s="54">
        <f t="shared" si="14"/>
        <v>21.306697565808093</v>
      </c>
      <c r="L53" s="54">
        <f t="shared" si="14"/>
        <v>21.553368012415294</v>
      </c>
    </row>
    <row r="54" spans="1:13" ht="12.75" customHeight="1" x14ac:dyDescent="0.3">
      <c r="A54" s="39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</row>
    <row r="55" spans="1:13" ht="12.75" customHeight="1" x14ac:dyDescent="0.3">
      <c r="A55" s="39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</row>
    <row r="56" spans="1:13" ht="12.75" customHeight="1" x14ac:dyDescent="0.3">
      <c r="A56" s="39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</row>
    <row r="57" spans="1:13" ht="12.75" customHeight="1" x14ac:dyDescent="0.3">
      <c r="A57" s="39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</row>
    <row r="58" spans="1:13" ht="12.75" customHeight="1" x14ac:dyDescent="0.3">
      <c r="A58" s="39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60" spans="1:13" ht="15.6" x14ac:dyDescent="0.3">
      <c r="A60" s="2" t="s">
        <v>57</v>
      </c>
    </row>
    <row r="61" spans="1:13" ht="15" customHeight="1" x14ac:dyDescent="0.3">
      <c r="A61" s="38" t="s">
        <v>0</v>
      </c>
      <c r="B61" s="50" t="s">
        <v>17</v>
      </c>
      <c r="C61" s="50"/>
      <c r="D61" s="50"/>
      <c r="E61" s="50"/>
      <c r="F61" s="50"/>
      <c r="G61" s="50"/>
      <c r="H61" s="50"/>
      <c r="I61" s="50"/>
      <c r="J61" s="50"/>
      <c r="K61" s="50"/>
    </row>
    <row r="62" spans="1:13" ht="15" customHeight="1" x14ac:dyDescent="0.3">
      <c r="A62" s="38"/>
      <c r="B62" s="38">
        <v>2007</v>
      </c>
      <c r="C62" s="38">
        <v>2008</v>
      </c>
      <c r="D62" s="38">
        <v>2009</v>
      </c>
      <c r="E62" s="38">
        <v>2010</v>
      </c>
      <c r="F62" s="38">
        <v>2011</v>
      </c>
      <c r="G62" s="38">
        <v>2012</v>
      </c>
      <c r="H62" s="38">
        <v>2013</v>
      </c>
      <c r="I62" s="38">
        <v>2014</v>
      </c>
      <c r="J62" s="38">
        <v>2015</v>
      </c>
      <c r="K62" s="38">
        <v>2016</v>
      </c>
      <c r="L62" s="38">
        <v>2017</v>
      </c>
    </row>
    <row r="63" spans="1:13" ht="12.75" customHeight="1" x14ac:dyDescent="0.3">
      <c r="A63" s="52"/>
      <c r="B63" s="49" t="s">
        <v>60</v>
      </c>
      <c r="C63" s="49"/>
      <c r="D63" s="49"/>
      <c r="E63" s="49"/>
      <c r="F63" s="49"/>
      <c r="G63" s="49"/>
      <c r="H63" s="49"/>
      <c r="I63" s="49"/>
      <c r="J63" s="49"/>
      <c r="K63" s="49"/>
    </row>
    <row r="64" spans="1:13" ht="12.75" customHeight="1" x14ac:dyDescent="0.3">
      <c r="A64" s="40" t="s">
        <v>1</v>
      </c>
      <c r="B64" s="41">
        <v>7201</v>
      </c>
      <c r="C64" s="41">
        <v>7381</v>
      </c>
      <c r="D64" s="41">
        <v>7594</v>
      </c>
      <c r="E64" s="41">
        <v>7599</v>
      </c>
      <c r="F64" s="41">
        <v>7507</v>
      </c>
      <c r="G64" s="41">
        <v>7272</v>
      </c>
      <c r="H64" s="41">
        <v>7197</v>
      </c>
      <c r="I64" s="41">
        <v>7124</v>
      </c>
      <c r="J64" s="41">
        <v>7002</v>
      </c>
      <c r="K64" s="41">
        <v>6833</v>
      </c>
      <c r="L64" s="31">
        <v>6574</v>
      </c>
      <c r="M64" s="47"/>
    </row>
    <row r="65" spans="1:15" ht="12.75" customHeight="1" x14ac:dyDescent="0.3">
      <c r="A65" s="40" t="s">
        <v>2</v>
      </c>
      <c r="B65" s="41">
        <v>11665</v>
      </c>
      <c r="C65" s="41">
        <v>12084</v>
      </c>
      <c r="D65" s="41">
        <v>12423</v>
      </c>
      <c r="E65" s="41">
        <v>12534</v>
      </c>
      <c r="F65" s="41">
        <v>12465</v>
      </c>
      <c r="G65" s="41">
        <v>12155</v>
      </c>
      <c r="H65" s="41">
        <v>11744</v>
      </c>
      <c r="I65" s="41">
        <v>11594</v>
      </c>
      <c r="J65" s="41">
        <v>11453</v>
      </c>
      <c r="K65" s="41">
        <v>11296</v>
      </c>
      <c r="L65" s="31">
        <v>11039</v>
      </c>
      <c r="M65" s="47"/>
    </row>
    <row r="66" spans="1:15" ht="12.75" customHeight="1" x14ac:dyDescent="0.3">
      <c r="A66" s="40" t="s">
        <v>18</v>
      </c>
      <c r="B66" s="41">
        <v>16566</v>
      </c>
      <c r="C66" s="41">
        <v>17063</v>
      </c>
      <c r="D66" s="41">
        <v>17362</v>
      </c>
      <c r="E66" s="41">
        <v>17418</v>
      </c>
      <c r="F66" s="41">
        <v>17158</v>
      </c>
      <c r="G66" s="41">
        <v>16687</v>
      </c>
      <c r="H66" s="41">
        <v>15918</v>
      </c>
      <c r="I66" s="41">
        <v>15206</v>
      </c>
      <c r="J66" s="41">
        <v>14690</v>
      </c>
      <c r="K66" s="41">
        <v>14120</v>
      </c>
      <c r="L66" s="31">
        <v>13623</v>
      </c>
      <c r="M66" s="47"/>
    </row>
    <row r="67" spans="1:15" ht="12.75" customHeight="1" x14ac:dyDescent="0.3">
      <c r="A67" s="40" t="s">
        <v>3</v>
      </c>
      <c r="B67" s="41">
        <v>20332</v>
      </c>
      <c r="C67" s="41">
        <v>20898</v>
      </c>
      <c r="D67" s="41">
        <v>21255</v>
      </c>
      <c r="E67" s="41">
        <v>21451</v>
      </c>
      <c r="F67" s="41">
        <v>21196</v>
      </c>
      <c r="G67" s="41">
        <v>20718</v>
      </c>
      <c r="H67" s="41">
        <v>19841</v>
      </c>
      <c r="I67" s="41">
        <v>19080</v>
      </c>
      <c r="J67" s="41">
        <v>18291</v>
      </c>
      <c r="K67" s="41">
        <v>17942</v>
      </c>
      <c r="L67" s="31">
        <v>17432</v>
      </c>
      <c r="M67" s="47"/>
    </row>
    <row r="68" spans="1:15" ht="12.75" customHeight="1" x14ac:dyDescent="0.3">
      <c r="A68" s="40" t="s">
        <v>4</v>
      </c>
      <c r="B68" s="41">
        <v>26040</v>
      </c>
      <c r="C68" s="41">
        <v>26643</v>
      </c>
      <c r="D68" s="41">
        <v>27039</v>
      </c>
      <c r="E68" s="41">
        <v>26853</v>
      </c>
      <c r="F68" s="41">
        <v>26781</v>
      </c>
      <c r="G68" s="41">
        <v>26182</v>
      </c>
      <c r="H68" s="41">
        <v>25795</v>
      </c>
      <c r="I68" s="41">
        <v>25420</v>
      </c>
      <c r="J68" s="41">
        <v>25000</v>
      </c>
      <c r="K68" s="41">
        <v>24537</v>
      </c>
      <c r="L68" s="31">
        <v>23817</v>
      </c>
      <c r="M68" s="47"/>
    </row>
    <row r="69" spans="1:15" ht="12.75" customHeight="1" x14ac:dyDescent="0.3">
      <c r="A69" s="40" t="s">
        <v>5</v>
      </c>
      <c r="B69" s="41">
        <v>7893</v>
      </c>
      <c r="C69" s="41">
        <v>8166</v>
      </c>
      <c r="D69" s="41">
        <v>8362</v>
      </c>
      <c r="E69" s="41">
        <v>8473</v>
      </c>
      <c r="F69" s="41">
        <v>8342</v>
      </c>
      <c r="G69" s="41">
        <v>8008</v>
      </c>
      <c r="H69" s="41">
        <v>7563</v>
      </c>
      <c r="I69" s="41">
        <v>7283</v>
      </c>
      <c r="J69" s="41">
        <v>6895</v>
      </c>
      <c r="K69" s="41">
        <v>6534</v>
      </c>
      <c r="L69" s="31">
        <v>6310</v>
      </c>
      <c r="M69" s="47"/>
    </row>
    <row r="70" spans="1:15" ht="12.75" customHeight="1" x14ac:dyDescent="0.3">
      <c r="A70" s="40" t="s">
        <v>6</v>
      </c>
      <c r="B70" s="41">
        <v>10191</v>
      </c>
      <c r="C70" s="41">
        <v>10709</v>
      </c>
      <c r="D70" s="41">
        <v>10846</v>
      </c>
      <c r="E70" s="41">
        <v>10875</v>
      </c>
      <c r="F70" s="41">
        <v>10636</v>
      </c>
      <c r="G70" s="41">
        <v>10299</v>
      </c>
      <c r="H70" s="41">
        <v>9862</v>
      </c>
      <c r="I70" s="41">
        <v>9547</v>
      </c>
      <c r="J70" s="41">
        <v>9105</v>
      </c>
      <c r="K70" s="41">
        <v>8840</v>
      </c>
      <c r="L70" s="31">
        <v>8570</v>
      </c>
      <c r="M70" s="47"/>
    </row>
    <row r="71" spans="1:15" ht="12.75" customHeight="1" x14ac:dyDescent="0.3">
      <c r="A71" s="40" t="s">
        <v>19</v>
      </c>
      <c r="B71" s="41">
        <v>10687</v>
      </c>
      <c r="C71" s="41">
        <v>10994</v>
      </c>
      <c r="D71" s="41">
        <v>11092</v>
      </c>
      <c r="E71" s="41">
        <v>11185</v>
      </c>
      <c r="F71" s="41">
        <v>11185</v>
      </c>
      <c r="G71" s="41">
        <v>11004</v>
      </c>
      <c r="H71" s="41">
        <v>10645</v>
      </c>
      <c r="I71" s="41">
        <v>10235</v>
      </c>
      <c r="J71" s="41">
        <v>9838</v>
      </c>
      <c r="K71" s="41">
        <v>9442</v>
      </c>
      <c r="L71" s="31">
        <v>9138</v>
      </c>
      <c r="M71" s="47"/>
    </row>
    <row r="72" spans="1:15" ht="12.75" customHeight="1" x14ac:dyDescent="0.3">
      <c r="A72" s="40" t="s">
        <v>8</v>
      </c>
      <c r="B72" s="41">
        <v>8583</v>
      </c>
      <c r="C72" s="41">
        <v>8947</v>
      </c>
      <c r="D72" s="41">
        <v>9564</v>
      </c>
      <c r="E72" s="41">
        <v>9664</v>
      </c>
      <c r="F72" s="41">
        <v>9441</v>
      </c>
      <c r="G72" s="41">
        <v>9305</v>
      </c>
      <c r="H72" s="41">
        <v>8913</v>
      </c>
      <c r="I72" s="41">
        <v>8712</v>
      </c>
      <c r="J72" s="41">
        <v>8497</v>
      </c>
      <c r="K72" s="41">
        <v>8193</v>
      </c>
      <c r="L72" s="31">
        <v>7780</v>
      </c>
      <c r="M72" s="47"/>
    </row>
    <row r="73" spans="1:15" ht="12.75" customHeight="1" x14ac:dyDescent="0.3">
      <c r="A73" s="40" t="s">
        <v>9</v>
      </c>
      <c r="B73" s="41">
        <f>SUM(B64:B72)</f>
        <v>119158</v>
      </c>
      <c r="C73" s="41">
        <f t="shared" ref="C73:L73" si="15">SUM(C64:C72)</f>
        <v>122885</v>
      </c>
      <c r="D73" s="41">
        <f t="shared" si="15"/>
        <v>125537</v>
      </c>
      <c r="E73" s="41">
        <f t="shared" si="15"/>
        <v>126052</v>
      </c>
      <c r="F73" s="41">
        <f t="shared" si="15"/>
        <v>124711</v>
      </c>
      <c r="G73" s="41">
        <f t="shared" si="15"/>
        <v>121630</v>
      </c>
      <c r="H73" s="41">
        <f t="shared" si="15"/>
        <v>117478</v>
      </c>
      <c r="I73" s="41">
        <f t="shared" si="15"/>
        <v>114201</v>
      </c>
      <c r="J73" s="41">
        <f t="shared" si="15"/>
        <v>110771</v>
      </c>
      <c r="K73" s="41">
        <f t="shared" si="15"/>
        <v>107737</v>
      </c>
      <c r="L73" s="41">
        <f t="shared" si="15"/>
        <v>104283</v>
      </c>
      <c r="M73" s="31"/>
      <c r="N73" s="31"/>
      <c r="O73" s="31"/>
    </row>
    <row r="74" spans="1:15" ht="12.75" customHeight="1" x14ac:dyDescent="0.3">
      <c r="A74" s="39"/>
      <c r="B74" s="49" t="s">
        <v>58</v>
      </c>
      <c r="C74" s="49"/>
      <c r="D74" s="49"/>
      <c r="E74" s="49"/>
      <c r="F74" s="49"/>
      <c r="G74" s="49"/>
      <c r="H74" s="49"/>
      <c r="I74" s="49"/>
      <c r="J74" s="49"/>
      <c r="K74" s="49"/>
    </row>
    <row r="75" spans="1:15" ht="12.75" customHeight="1" x14ac:dyDescent="0.3">
      <c r="A75" s="40" t="s">
        <v>1</v>
      </c>
      <c r="B75" s="41">
        <f>B64-B86</f>
        <v>5511</v>
      </c>
      <c r="C75" s="41">
        <f t="shared" ref="C75:L75" si="16">C64-C86</f>
        <v>5511</v>
      </c>
      <c r="D75" s="41">
        <f t="shared" si="16"/>
        <v>5526</v>
      </c>
      <c r="E75" s="41">
        <f t="shared" si="16"/>
        <v>5411</v>
      </c>
      <c r="F75" s="41">
        <f t="shared" si="16"/>
        <v>5221</v>
      </c>
      <c r="G75" s="41">
        <f t="shared" si="16"/>
        <v>5032</v>
      </c>
      <c r="H75" s="41">
        <f t="shared" si="16"/>
        <v>4947</v>
      </c>
      <c r="I75" s="41">
        <f t="shared" si="16"/>
        <v>4950</v>
      </c>
      <c r="J75" s="41">
        <f t="shared" si="16"/>
        <v>4928</v>
      </c>
      <c r="K75" s="41">
        <f t="shared" si="16"/>
        <v>4873</v>
      </c>
      <c r="L75" s="41">
        <f t="shared" si="16"/>
        <v>4620</v>
      </c>
      <c r="M75" s="47"/>
    </row>
    <row r="76" spans="1:15" ht="12.75" customHeight="1" x14ac:dyDescent="0.3">
      <c r="A76" s="40" t="s">
        <v>2</v>
      </c>
      <c r="B76" s="41">
        <f t="shared" ref="B76:L76" si="17">B65-B87</f>
        <v>9528</v>
      </c>
      <c r="C76" s="41">
        <f t="shared" si="17"/>
        <v>9582</v>
      </c>
      <c r="D76" s="41">
        <f t="shared" si="17"/>
        <v>9690</v>
      </c>
      <c r="E76" s="41">
        <f t="shared" si="17"/>
        <v>9560</v>
      </c>
      <c r="F76" s="41">
        <f t="shared" si="17"/>
        <v>9449</v>
      </c>
      <c r="G76" s="41">
        <f t="shared" si="17"/>
        <v>9120</v>
      </c>
      <c r="H76" s="41">
        <f t="shared" si="17"/>
        <v>8747</v>
      </c>
      <c r="I76" s="41">
        <f t="shared" si="17"/>
        <v>8564</v>
      </c>
      <c r="J76" s="41">
        <f t="shared" si="17"/>
        <v>8444</v>
      </c>
      <c r="K76" s="41">
        <f t="shared" si="17"/>
        <v>8373</v>
      </c>
      <c r="L76" s="41">
        <f t="shared" si="17"/>
        <v>8177</v>
      </c>
      <c r="M76" s="47"/>
    </row>
    <row r="77" spans="1:15" ht="12.75" customHeight="1" x14ac:dyDescent="0.3">
      <c r="A77" s="40" t="s">
        <v>18</v>
      </c>
      <c r="B77" s="41">
        <f t="shared" ref="B77:L77" si="18">B66-B88</f>
        <v>13147</v>
      </c>
      <c r="C77" s="41">
        <f t="shared" si="18"/>
        <v>13193</v>
      </c>
      <c r="D77" s="41">
        <f t="shared" si="18"/>
        <v>13175</v>
      </c>
      <c r="E77" s="41">
        <f t="shared" si="18"/>
        <v>13070</v>
      </c>
      <c r="F77" s="41">
        <f t="shared" si="18"/>
        <v>12757</v>
      </c>
      <c r="G77" s="41">
        <f t="shared" si="18"/>
        <v>12835</v>
      </c>
      <c r="H77" s="41">
        <f t="shared" si="18"/>
        <v>11915</v>
      </c>
      <c r="I77" s="41">
        <f t="shared" si="18"/>
        <v>11595</v>
      </c>
      <c r="J77" s="41">
        <f t="shared" si="18"/>
        <v>11401</v>
      </c>
      <c r="K77" s="41">
        <f t="shared" si="18"/>
        <v>11153</v>
      </c>
      <c r="L77" s="41">
        <f t="shared" si="18"/>
        <v>10703</v>
      </c>
      <c r="M77" s="47"/>
    </row>
    <row r="78" spans="1:15" ht="12.75" customHeight="1" x14ac:dyDescent="0.3">
      <c r="A78" s="40" t="s">
        <v>3</v>
      </c>
      <c r="B78" s="41">
        <f t="shared" ref="B78:L78" si="19">B67-B89</f>
        <v>16084</v>
      </c>
      <c r="C78" s="41">
        <f t="shared" si="19"/>
        <v>16207</v>
      </c>
      <c r="D78" s="41">
        <f t="shared" si="19"/>
        <v>16082</v>
      </c>
      <c r="E78" s="41">
        <f t="shared" si="19"/>
        <v>15959</v>
      </c>
      <c r="F78" s="41">
        <f t="shared" si="19"/>
        <v>15507</v>
      </c>
      <c r="G78" s="41">
        <f t="shared" si="19"/>
        <v>15173</v>
      </c>
      <c r="H78" s="41">
        <f t="shared" si="19"/>
        <v>14487</v>
      </c>
      <c r="I78" s="41">
        <f t="shared" si="19"/>
        <v>13974</v>
      </c>
      <c r="J78" s="41">
        <f t="shared" si="19"/>
        <v>13425</v>
      </c>
      <c r="K78" s="41">
        <f t="shared" si="19"/>
        <v>13333</v>
      </c>
      <c r="L78" s="41">
        <f t="shared" si="19"/>
        <v>12946</v>
      </c>
      <c r="M78" s="47"/>
    </row>
    <row r="79" spans="1:15" ht="12.75" customHeight="1" x14ac:dyDescent="0.3">
      <c r="A79" s="40" t="s">
        <v>4</v>
      </c>
      <c r="B79" s="41">
        <f t="shared" ref="B79:L79" si="20">B68-B90</f>
        <v>22036</v>
      </c>
      <c r="C79" s="41">
        <f t="shared" si="20"/>
        <v>22261</v>
      </c>
      <c r="D79" s="41">
        <f t="shared" si="20"/>
        <v>22104</v>
      </c>
      <c r="E79" s="41">
        <f t="shared" si="20"/>
        <v>21565</v>
      </c>
      <c r="F79" s="41">
        <f t="shared" si="20"/>
        <v>21215</v>
      </c>
      <c r="G79" s="41">
        <f t="shared" si="20"/>
        <v>20663</v>
      </c>
      <c r="H79" s="41">
        <f t="shared" si="20"/>
        <v>20140</v>
      </c>
      <c r="I79" s="41">
        <f t="shared" si="20"/>
        <v>19783</v>
      </c>
      <c r="J79" s="41">
        <f t="shared" si="20"/>
        <v>19457</v>
      </c>
      <c r="K79" s="41">
        <f t="shared" si="20"/>
        <v>19205</v>
      </c>
      <c r="L79" s="41">
        <f t="shared" si="20"/>
        <v>18538</v>
      </c>
      <c r="M79" s="47"/>
    </row>
    <row r="80" spans="1:15" ht="12.75" customHeight="1" x14ac:dyDescent="0.3">
      <c r="A80" s="40" t="s">
        <v>5</v>
      </c>
      <c r="B80" s="41">
        <f t="shared" ref="B80:L80" si="21">B69-B91</f>
        <v>6850</v>
      </c>
      <c r="C80" s="41">
        <f t="shared" si="21"/>
        <v>6944</v>
      </c>
      <c r="D80" s="41">
        <f t="shared" si="21"/>
        <v>6990</v>
      </c>
      <c r="E80" s="41">
        <f t="shared" si="21"/>
        <v>6932</v>
      </c>
      <c r="F80" s="41">
        <f t="shared" si="21"/>
        <v>6770</v>
      </c>
      <c r="G80" s="41">
        <f t="shared" si="21"/>
        <v>6446</v>
      </c>
      <c r="H80" s="41">
        <f t="shared" si="21"/>
        <v>6096</v>
      </c>
      <c r="I80" s="41">
        <f t="shared" si="21"/>
        <v>5780</v>
      </c>
      <c r="J80" s="41">
        <f t="shared" si="21"/>
        <v>5523</v>
      </c>
      <c r="K80" s="41">
        <f t="shared" si="21"/>
        <v>5208</v>
      </c>
      <c r="L80" s="41">
        <f t="shared" si="21"/>
        <v>5007</v>
      </c>
      <c r="M80" s="47"/>
    </row>
    <row r="81" spans="1:15" ht="12.75" customHeight="1" x14ac:dyDescent="0.3">
      <c r="A81" s="40" t="s">
        <v>6</v>
      </c>
      <c r="B81" s="41">
        <f t="shared" ref="B81:L81" si="22">B70-B92</f>
        <v>8489</v>
      </c>
      <c r="C81" s="41">
        <f t="shared" si="22"/>
        <v>8711</v>
      </c>
      <c r="D81" s="41">
        <f t="shared" si="22"/>
        <v>8649</v>
      </c>
      <c r="E81" s="41">
        <f t="shared" si="22"/>
        <v>8529</v>
      </c>
      <c r="F81" s="41">
        <f t="shared" si="22"/>
        <v>8238</v>
      </c>
      <c r="G81" s="41">
        <f t="shared" si="22"/>
        <v>7893</v>
      </c>
      <c r="H81" s="41">
        <f t="shared" si="22"/>
        <v>7572</v>
      </c>
      <c r="I81" s="41">
        <f t="shared" si="22"/>
        <v>7336</v>
      </c>
      <c r="J81" s="41">
        <f t="shared" si="22"/>
        <v>7023</v>
      </c>
      <c r="K81" s="41">
        <f t="shared" si="22"/>
        <v>6749</v>
      </c>
      <c r="L81" s="41">
        <f t="shared" si="22"/>
        <v>6538</v>
      </c>
      <c r="M81" s="47"/>
    </row>
    <row r="82" spans="1:15" ht="12.75" customHeight="1" x14ac:dyDescent="0.3">
      <c r="A82" s="40" t="s">
        <v>19</v>
      </c>
      <c r="B82" s="41">
        <f t="shared" ref="B82:L82" si="23">B71-B93</f>
        <v>8878</v>
      </c>
      <c r="C82" s="41">
        <f t="shared" si="23"/>
        <v>8940</v>
      </c>
      <c r="D82" s="41">
        <f t="shared" si="23"/>
        <v>8884</v>
      </c>
      <c r="E82" s="41">
        <f t="shared" si="23"/>
        <v>8886</v>
      </c>
      <c r="F82" s="41">
        <f t="shared" si="23"/>
        <v>8816</v>
      </c>
      <c r="G82" s="41">
        <f t="shared" si="23"/>
        <v>8727</v>
      </c>
      <c r="H82" s="41">
        <f t="shared" si="23"/>
        <v>8288</v>
      </c>
      <c r="I82" s="41">
        <f t="shared" si="23"/>
        <v>8048</v>
      </c>
      <c r="J82" s="41">
        <f t="shared" si="23"/>
        <v>7846</v>
      </c>
      <c r="K82" s="41">
        <f t="shared" si="23"/>
        <v>7608</v>
      </c>
      <c r="L82" s="41">
        <f t="shared" si="23"/>
        <v>7305</v>
      </c>
      <c r="M82" s="47"/>
    </row>
    <row r="83" spans="1:15" ht="12.75" customHeight="1" x14ac:dyDescent="0.3">
      <c r="A83" s="40" t="s">
        <v>8</v>
      </c>
      <c r="B83" s="41">
        <f t="shared" ref="B83:L83" si="24">B72-B94</f>
        <v>7555</v>
      </c>
      <c r="C83" s="41">
        <f t="shared" si="24"/>
        <v>7683</v>
      </c>
      <c r="D83" s="41">
        <f t="shared" si="24"/>
        <v>8069</v>
      </c>
      <c r="E83" s="41">
        <f t="shared" si="24"/>
        <v>8033</v>
      </c>
      <c r="F83" s="41">
        <f t="shared" si="24"/>
        <v>7819</v>
      </c>
      <c r="G83" s="41">
        <f t="shared" si="24"/>
        <v>7676</v>
      </c>
      <c r="H83" s="41">
        <f t="shared" si="24"/>
        <v>7384</v>
      </c>
      <c r="I83" s="41">
        <f t="shared" si="24"/>
        <v>7185</v>
      </c>
      <c r="J83" s="41">
        <f t="shared" si="24"/>
        <v>7025</v>
      </c>
      <c r="K83" s="41">
        <f t="shared" si="24"/>
        <v>6831</v>
      </c>
      <c r="L83" s="41">
        <f t="shared" si="24"/>
        <v>6491</v>
      </c>
      <c r="M83" s="47"/>
    </row>
    <row r="84" spans="1:15" ht="12.75" customHeight="1" x14ac:dyDescent="0.3">
      <c r="A84" s="40" t="s">
        <v>9</v>
      </c>
      <c r="B84" s="41">
        <f>SUM(B75:B83)</f>
        <v>98078</v>
      </c>
      <c r="C84" s="41">
        <f t="shared" ref="C84:J84" si="25">SUM(C75:C83)</f>
        <v>99032</v>
      </c>
      <c r="D84" s="41">
        <f t="shared" si="25"/>
        <v>99169</v>
      </c>
      <c r="E84" s="41">
        <f t="shared" si="25"/>
        <v>97945</v>
      </c>
      <c r="F84" s="41">
        <f t="shared" si="25"/>
        <v>95792</v>
      </c>
      <c r="G84" s="41">
        <f t="shared" si="25"/>
        <v>93565</v>
      </c>
      <c r="H84" s="41">
        <f t="shared" si="25"/>
        <v>89576</v>
      </c>
      <c r="I84" s="41">
        <f t="shared" si="25"/>
        <v>87215</v>
      </c>
      <c r="J84" s="41">
        <f t="shared" si="25"/>
        <v>85072</v>
      </c>
      <c r="K84" s="41">
        <f>SUM(K75:K83)</f>
        <v>83333</v>
      </c>
      <c r="L84" s="41">
        <f>SUM(L75:L83)</f>
        <v>80325</v>
      </c>
      <c r="M84" s="31"/>
    </row>
    <row r="85" spans="1:15" ht="12.75" customHeight="1" x14ac:dyDescent="0.3">
      <c r="A85" s="39"/>
      <c r="B85" s="49" t="s">
        <v>59</v>
      </c>
      <c r="C85" s="49"/>
      <c r="D85" s="49"/>
      <c r="E85" s="49"/>
      <c r="F85" s="49"/>
      <c r="G85" s="49"/>
      <c r="H85" s="49"/>
      <c r="I85" s="49"/>
      <c r="J85" s="49"/>
      <c r="K85" s="49"/>
    </row>
    <row r="86" spans="1:15" ht="12.75" customHeight="1" x14ac:dyDescent="0.3">
      <c r="A86" s="40" t="s">
        <v>1</v>
      </c>
      <c r="B86" s="41">
        <v>1690</v>
      </c>
      <c r="C86" s="41">
        <v>1870</v>
      </c>
      <c r="D86" s="41">
        <v>2068</v>
      </c>
      <c r="E86" s="41">
        <v>2188</v>
      </c>
      <c r="F86" s="41">
        <v>2286</v>
      </c>
      <c r="G86" s="41">
        <v>2240</v>
      </c>
      <c r="H86" s="41">
        <v>2250</v>
      </c>
      <c r="I86" s="41">
        <v>2174</v>
      </c>
      <c r="J86" s="41">
        <v>2074</v>
      </c>
      <c r="K86" s="41">
        <v>1960</v>
      </c>
      <c r="L86" s="31">
        <v>1954</v>
      </c>
      <c r="M86" s="47"/>
      <c r="N86" s="31"/>
      <c r="O86" s="46"/>
    </row>
    <row r="87" spans="1:15" ht="12.75" customHeight="1" x14ac:dyDescent="0.3">
      <c r="A87" s="40" t="s">
        <v>2</v>
      </c>
      <c r="B87" s="41">
        <v>2137</v>
      </c>
      <c r="C87" s="41">
        <v>2502</v>
      </c>
      <c r="D87" s="41">
        <v>2733</v>
      </c>
      <c r="E87" s="41">
        <v>2974</v>
      </c>
      <c r="F87" s="41">
        <v>3016</v>
      </c>
      <c r="G87" s="41">
        <v>3035</v>
      </c>
      <c r="H87" s="41">
        <v>2997</v>
      </c>
      <c r="I87" s="41">
        <v>3030</v>
      </c>
      <c r="J87" s="41">
        <v>3009</v>
      </c>
      <c r="K87" s="41">
        <v>2923</v>
      </c>
      <c r="L87" s="31">
        <v>2862</v>
      </c>
      <c r="M87" s="47"/>
      <c r="N87" s="31"/>
      <c r="O87" s="46"/>
    </row>
    <row r="88" spans="1:15" ht="12.75" customHeight="1" x14ac:dyDescent="0.3">
      <c r="A88" s="40" t="s">
        <v>18</v>
      </c>
      <c r="B88" s="41">
        <v>3419</v>
      </c>
      <c r="C88" s="41">
        <v>3870</v>
      </c>
      <c r="D88" s="41">
        <v>4187</v>
      </c>
      <c r="E88" s="41">
        <v>4348</v>
      </c>
      <c r="F88" s="41">
        <v>4401</v>
      </c>
      <c r="G88" s="41">
        <v>3852</v>
      </c>
      <c r="H88" s="41">
        <v>4003</v>
      </c>
      <c r="I88" s="41">
        <v>3611</v>
      </c>
      <c r="J88" s="41">
        <v>3289</v>
      </c>
      <c r="K88" s="41">
        <v>2967</v>
      </c>
      <c r="L88" s="31">
        <v>2920</v>
      </c>
      <c r="M88" s="47"/>
      <c r="N88" s="31"/>
      <c r="O88" s="46"/>
    </row>
    <row r="89" spans="1:15" ht="12.75" customHeight="1" x14ac:dyDescent="0.3">
      <c r="A89" s="40" t="s">
        <v>3</v>
      </c>
      <c r="B89" s="41">
        <v>4248</v>
      </c>
      <c r="C89" s="41">
        <v>4691</v>
      </c>
      <c r="D89" s="41">
        <v>5173</v>
      </c>
      <c r="E89" s="41">
        <v>5492</v>
      </c>
      <c r="F89" s="41">
        <v>5689</v>
      </c>
      <c r="G89" s="41">
        <v>5545</v>
      </c>
      <c r="H89" s="41">
        <v>5354</v>
      </c>
      <c r="I89" s="41">
        <v>5106</v>
      </c>
      <c r="J89" s="41">
        <v>4866</v>
      </c>
      <c r="K89" s="41">
        <v>4609</v>
      </c>
      <c r="L89" s="31">
        <v>4486</v>
      </c>
      <c r="M89" s="47"/>
      <c r="N89" s="31"/>
      <c r="O89" s="46"/>
    </row>
    <row r="90" spans="1:15" ht="12.75" customHeight="1" x14ac:dyDescent="0.3">
      <c r="A90" s="40" t="s">
        <v>4</v>
      </c>
      <c r="B90" s="41">
        <v>4004</v>
      </c>
      <c r="C90" s="41">
        <v>4382</v>
      </c>
      <c r="D90" s="41">
        <v>4935</v>
      </c>
      <c r="E90" s="41">
        <v>5288</v>
      </c>
      <c r="F90" s="41">
        <v>5566</v>
      </c>
      <c r="G90" s="41">
        <v>5519</v>
      </c>
      <c r="H90" s="41">
        <v>5655</v>
      </c>
      <c r="I90" s="41">
        <v>5637</v>
      </c>
      <c r="J90" s="41">
        <v>5543</v>
      </c>
      <c r="K90" s="41">
        <v>5332</v>
      </c>
      <c r="L90" s="31">
        <v>5279</v>
      </c>
      <c r="M90" s="47"/>
      <c r="N90" s="31"/>
      <c r="O90" s="46"/>
    </row>
    <row r="91" spans="1:15" ht="12.75" customHeight="1" x14ac:dyDescent="0.3">
      <c r="A91" s="40" t="s">
        <v>5</v>
      </c>
      <c r="B91" s="41">
        <v>1043</v>
      </c>
      <c r="C91" s="41">
        <v>1222</v>
      </c>
      <c r="D91" s="41">
        <v>1372</v>
      </c>
      <c r="E91" s="41">
        <v>1541</v>
      </c>
      <c r="F91" s="41">
        <v>1572</v>
      </c>
      <c r="G91" s="41">
        <v>1562</v>
      </c>
      <c r="H91" s="41">
        <v>1467</v>
      </c>
      <c r="I91" s="41">
        <v>1503</v>
      </c>
      <c r="J91" s="41">
        <v>1372</v>
      </c>
      <c r="K91" s="41">
        <v>1326</v>
      </c>
      <c r="L91" s="31">
        <v>1303</v>
      </c>
      <c r="M91" s="47"/>
      <c r="N91" s="31"/>
      <c r="O91" s="46"/>
    </row>
    <row r="92" spans="1:15" ht="12.75" customHeight="1" x14ac:dyDescent="0.3">
      <c r="A92" s="40" t="s">
        <v>6</v>
      </c>
      <c r="B92" s="41">
        <v>1702</v>
      </c>
      <c r="C92" s="41">
        <v>1998</v>
      </c>
      <c r="D92" s="41">
        <v>2197</v>
      </c>
      <c r="E92" s="41">
        <v>2346</v>
      </c>
      <c r="F92" s="41">
        <v>2398</v>
      </c>
      <c r="G92" s="41">
        <v>2406</v>
      </c>
      <c r="H92" s="41">
        <v>2290</v>
      </c>
      <c r="I92" s="41">
        <v>2211</v>
      </c>
      <c r="J92" s="41">
        <v>2082</v>
      </c>
      <c r="K92" s="41">
        <v>2091</v>
      </c>
      <c r="L92" s="31">
        <v>2032</v>
      </c>
      <c r="M92" s="47"/>
      <c r="N92" s="31"/>
      <c r="O92" s="46"/>
    </row>
    <row r="93" spans="1:15" ht="12.75" customHeight="1" x14ac:dyDescent="0.3">
      <c r="A93" s="40" t="s">
        <v>19</v>
      </c>
      <c r="B93" s="41">
        <v>1809</v>
      </c>
      <c r="C93" s="41">
        <v>2054</v>
      </c>
      <c r="D93" s="41">
        <v>2208</v>
      </c>
      <c r="E93" s="41">
        <v>2299</v>
      </c>
      <c r="F93" s="41">
        <v>2369</v>
      </c>
      <c r="G93" s="41">
        <v>2277</v>
      </c>
      <c r="H93" s="41">
        <v>2357</v>
      </c>
      <c r="I93" s="41">
        <v>2187</v>
      </c>
      <c r="J93" s="41">
        <v>1992</v>
      </c>
      <c r="K93" s="41">
        <v>1834</v>
      </c>
      <c r="L93" s="31">
        <v>1833</v>
      </c>
      <c r="M93" s="47"/>
      <c r="N93" s="31"/>
      <c r="O93" s="46"/>
    </row>
    <row r="94" spans="1:15" ht="12.75" customHeight="1" x14ac:dyDescent="0.3">
      <c r="A94" s="40" t="s">
        <v>8</v>
      </c>
      <c r="B94" s="41">
        <v>1028</v>
      </c>
      <c r="C94" s="41">
        <v>1264</v>
      </c>
      <c r="D94" s="41">
        <v>1495</v>
      </c>
      <c r="E94" s="41">
        <v>1631</v>
      </c>
      <c r="F94" s="41">
        <v>1622</v>
      </c>
      <c r="G94" s="41">
        <v>1629</v>
      </c>
      <c r="H94" s="41">
        <v>1529</v>
      </c>
      <c r="I94" s="41">
        <v>1527</v>
      </c>
      <c r="J94" s="41">
        <v>1472</v>
      </c>
      <c r="K94" s="41">
        <v>1362</v>
      </c>
      <c r="L94" s="31">
        <v>1289</v>
      </c>
      <c r="M94" s="47"/>
      <c r="N94" s="31"/>
      <c r="O94" s="46"/>
    </row>
    <row r="95" spans="1:15" ht="12.75" customHeight="1" x14ac:dyDescent="0.3">
      <c r="A95" s="40" t="s">
        <v>9</v>
      </c>
      <c r="B95" s="41">
        <f>SUM(B86:B94)</f>
        <v>21080</v>
      </c>
      <c r="C95" s="41">
        <f t="shared" ref="C95:L95" si="26">SUM(C86:C94)</f>
        <v>23853</v>
      </c>
      <c r="D95" s="41">
        <f t="shared" si="26"/>
        <v>26368</v>
      </c>
      <c r="E95" s="41">
        <f t="shared" si="26"/>
        <v>28107</v>
      </c>
      <c r="F95" s="41">
        <f t="shared" si="26"/>
        <v>28919</v>
      </c>
      <c r="G95" s="41">
        <f t="shared" si="26"/>
        <v>28065</v>
      </c>
      <c r="H95" s="41">
        <f t="shared" si="26"/>
        <v>27902</v>
      </c>
      <c r="I95" s="41">
        <f t="shared" si="26"/>
        <v>26986</v>
      </c>
      <c r="J95" s="41">
        <f t="shared" si="26"/>
        <v>25699</v>
      </c>
      <c r="K95" s="41">
        <f t="shared" si="26"/>
        <v>24404</v>
      </c>
      <c r="L95" s="41">
        <f t="shared" si="26"/>
        <v>23958</v>
      </c>
      <c r="M95" s="31"/>
      <c r="N95" s="31"/>
    </row>
    <row r="97" spans="1:12" ht="15.6" x14ac:dyDescent="0.3">
      <c r="A97" s="2" t="s">
        <v>71</v>
      </c>
    </row>
    <row r="98" spans="1:12" ht="15" customHeight="1" x14ac:dyDescent="0.3">
      <c r="A98" s="118" t="s">
        <v>0</v>
      </c>
      <c r="B98" s="119" t="s">
        <v>17</v>
      </c>
      <c r="C98" s="119"/>
      <c r="D98" s="119"/>
      <c r="E98" s="119"/>
      <c r="F98" s="119"/>
      <c r="G98" s="119"/>
      <c r="H98" s="119"/>
      <c r="I98" s="119"/>
      <c r="J98" s="119"/>
      <c r="K98" s="119"/>
      <c r="L98" s="119"/>
    </row>
    <row r="99" spans="1:12" ht="15" customHeight="1" x14ac:dyDescent="0.3">
      <c r="A99" s="118"/>
      <c r="B99" s="38">
        <v>2007</v>
      </c>
      <c r="C99" s="38">
        <v>2008</v>
      </c>
      <c r="D99" s="38">
        <v>2009</v>
      </c>
      <c r="E99" s="38">
        <v>2010</v>
      </c>
      <c r="F99" s="38">
        <v>2011</v>
      </c>
      <c r="G99" s="38">
        <v>2012</v>
      </c>
      <c r="H99" s="38">
        <v>2013</v>
      </c>
      <c r="I99" s="38">
        <v>2014</v>
      </c>
      <c r="J99" s="38">
        <v>2015</v>
      </c>
      <c r="K99" s="38">
        <v>2016</v>
      </c>
      <c r="L99" s="38">
        <v>2017</v>
      </c>
    </row>
    <row r="100" spans="1:12" ht="12.75" customHeight="1" x14ac:dyDescent="0.3">
      <c r="A100" s="39"/>
      <c r="C100" s="117" t="s">
        <v>33</v>
      </c>
      <c r="D100" s="117"/>
      <c r="E100" s="117"/>
      <c r="F100" s="117"/>
      <c r="G100" s="117"/>
      <c r="H100" s="117"/>
      <c r="I100" s="117"/>
      <c r="J100" s="117"/>
      <c r="K100" s="117"/>
      <c r="L100" s="117"/>
    </row>
    <row r="101" spans="1:12" ht="12.75" customHeight="1" x14ac:dyDescent="0.3">
      <c r="A101" s="40" t="s">
        <v>1</v>
      </c>
      <c r="B101" s="54">
        <f>B86/B64*100</f>
        <v>23.468962644077212</v>
      </c>
      <c r="C101" s="54">
        <f t="shared" ref="C101:L101" si="27">C86/C64*100</f>
        <v>25.335320417287633</v>
      </c>
      <c r="D101" s="54">
        <f t="shared" si="27"/>
        <v>27.232025283118251</v>
      </c>
      <c r="E101" s="54">
        <f t="shared" si="27"/>
        <v>28.793262271351495</v>
      </c>
      <c r="F101" s="54">
        <f t="shared" si="27"/>
        <v>30.451578526708406</v>
      </c>
      <c r="G101" s="54">
        <f t="shared" si="27"/>
        <v>30.803080308030808</v>
      </c>
      <c r="H101" s="54">
        <f t="shared" si="27"/>
        <v>31.263026260942063</v>
      </c>
      <c r="I101" s="54">
        <f t="shared" si="27"/>
        <v>30.516563728242563</v>
      </c>
      <c r="J101" s="54">
        <f t="shared" si="27"/>
        <v>29.620108540417021</v>
      </c>
      <c r="K101" s="54">
        <f t="shared" si="27"/>
        <v>28.684326064686083</v>
      </c>
      <c r="L101" s="54">
        <f t="shared" si="27"/>
        <v>29.723151810161241</v>
      </c>
    </row>
    <row r="102" spans="1:12" ht="12.75" customHeight="1" x14ac:dyDescent="0.3">
      <c r="A102" s="40" t="s">
        <v>2</v>
      </c>
      <c r="B102" s="54">
        <f t="shared" ref="B102:L102" si="28">B87/B65*100</f>
        <v>18.319759965709387</v>
      </c>
      <c r="C102" s="54">
        <f t="shared" si="28"/>
        <v>20.705064548162859</v>
      </c>
      <c r="D102" s="54">
        <f t="shared" si="28"/>
        <v>21.999517024873221</v>
      </c>
      <c r="E102" s="54">
        <f t="shared" si="28"/>
        <v>23.727461305249719</v>
      </c>
      <c r="F102" s="54">
        <f t="shared" si="28"/>
        <v>24.195748094665063</v>
      </c>
      <c r="G102" s="54">
        <f t="shared" si="28"/>
        <v>24.969148498560266</v>
      </c>
      <c r="H102" s="54">
        <f t="shared" si="28"/>
        <v>25.519414168937331</v>
      </c>
      <c r="I102" s="54">
        <f t="shared" si="28"/>
        <v>26.134207348628603</v>
      </c>
      <c r="J102" s="54">
        <f t="shared" si="28"/>
        <v>26.272592333886319</v>
      </c>
      <c r="K102" s="54">
        <f t="shared" si="28"/>
        <v>25.876416430594901</v>
      </c>
      <c r="L102" s="54">
        <f t="shared" si="28"/>
        <v>25.926261436724339</v>
      </c>
    </row>
    <row r="103" spans="1:12" ht="12.75" customHeight="1" x14ac:dyDescent="0.3">
      <c r="A103" s="40" t="s">
        <v>18</v>
      </c>
      <c r="B103" s="54">
        <f t="shared" ref="B103:L103" si="29">B88/B66*100</f>
        <v>20.638657491247134</v>
      </c>
      <c r="C103" s="54">
        <f t="shared" si="29"/>
        <v>22.680654046767859</v>
      </c>
      <c r="D103" s="54">
        <f t="shared" si="29"/>
        <v>24.115885266674347</v>
      </c>
      <c r="E103" s="54">
        <f t="shared" si="29"/>
        <v>24.962682282696061</v>
      </c>
      <c r="F103" s="54">
        <f t="shared" si="29"/>
        <v>25.649842639002213</v>
      </c>
      <c r="G103" s="54">
        <f t="shared" si="29"/>
        <v>23.083837717984061</v>
      </c>
      <c r="H103" s="54">
        <f t="shared" si="29"/>
        <v>25.147631612011562</v>
      </c>
      <c r="I103" s="54">
        <f t="shared" si="29"/>
        <v>23.747205050637906</v>
      </c>
      <c r="J103" s="54">
        <f t="shared" si="29"/>
        <v>22.389380530973451</v>
      </c>
      <c r="K103" s="54">
        <f t="shared" si="29"/>
        <v>21.012747875354108</v>
      </c>
      <c r="L103" s="54">
        <f t="shared" si="29"/>
        <v>21.43433898553916</v>
      </c>
    </row>
    <row r="104" spans="1:12" ht="12.75" customHeight="1" x14ac:dyDescent="0.3">
      <c r="A104" s="40" t="s">
        <v>3</v>
      </c>
      <c r="B104" s="54">
        <f t="shared" ref="B104:L104" si="30">B89/B67*100</f>
        <v>20.893173322840841</v>
      </c>
      <c r="C104" s="54">
        <f t="shared" si="30"/>
        <v>22.44712412671069</v>
      </c>
      <c r="D104" s="54">
        <f t="shared" si="30"/>
        <v>24.337802869912963</v>
      </c>
      <c r="E104" s="54">
        <f t="shared" si="30"/>
        <v>25.60253601230712</v>
      </c>
      <c r="F104" s="54">
        <f t="shared" si="30"/>
        <v>26.839969805623703</v>
      </c>
      <c r="G104" s="54">
        <f t="shared" si="30"/>
        <v>26.764166425330632</v>
      </c>
      <c r="H104" s="54">
        <f t="shared" si="30"/>
        <v>26.984526989567058</v>
      </c>
      <c r="I104" s="54">
        <f t="shared" si="30"/>
        <v>26.761006289308177</v>
      </c>
      <c r="J104" s="54">
        <f t="shared" si="30"/>
        <v>26.603247498769889</v>
      </c>
      <c r="K104" s="54">
        <f t="shared" si="30"/>
        <v>25.688329060305428</v>
      </c>
      <c r="L104" s="54">
        <f t="shared" si="30"/>
        <v>25.734281780633317</v>
      </c>
    </row>
    <row r="105" spans="1:12" ht="12.75" customHeight="1" x14ac:dyDescent="0.3">
      <c r="A105" s="40" t="s">
        <v>4</v>
      </c>
      <c r="B105" s="54">
        <f t="shared" ref="B105:L105" si="31">B90/B68*100</f>
        <v>15.376344086021506</v>
      </c>
      <c r="C105" s="54">
        <f t="shared" si="31"/>
        <v>16.447096798408587</v>
      </c>
      <c r="D105" s="54">
        <f t="shared" si="31"/>
        <v>18.251414623321867</v>
      </c>
      <c r="E105" s="54">
        <f t="shared" si="31"/>
        <v>19.692399359475662</v>
      </c>
      <c r="F105" s="54">
        <f t="shared" si="31"/>
        <v>20.783391210186323</v>
      </c>
      <c r="G105" s="54">
        <f t="shared" si="31"/>
        <v>21.07936750439233</v>
      </c>
      <c r="H105" s="54">
        <f t="shared" si="31"/>
        <v>21.922853266136848</v>
      </c>
      <c r="I105" s="54">
        <f t="shared" si="31"/>
        <v>22.175452399685287</v>
      </c>
      <c r="J105" s="54">
        <f t="shared" si="31"/>
        <v>22.172000000000001</v>
      </c>
      <c r="K105" s="54">
        <f t="shared" si="31"/>
        <v>21.73044789501569</v>
      </c>
      <c r="L105" s="54">
        <f t="shared" si="31"/>
        <v>22.164840240164587</v>
      </c>
    </row>
    <row r="106" spans="1:12" ht="12.75" customHeight="1" x14ac:dyDescent="0.3">
      <c r="A106" s="40" t="s">
        <v>5</v>
      </c>
      <c r="B106" s="54">
        <f t="shared" ref="B106:L106" si="32">B91/B69*100</f>
        <v>13.214240466235905</v>
      </c>
      <c r="C106" s="54">
        <f t="shared" si="32"/>
        <v>14.964486896889543</v>
      </c>
      <c r="D106" s="54">
        <f t="shared" si="32"/>
        <v>16.407558000478353</v>
      </c>
      <c r="E106" s="54">
        <f t="shared" si="32"/>
        <v>18.187182816003777</v>
      </c>
      <c r="F106" s="54">
        <f t="shared" si="32"/>
        <v>18.844401822105013</v>
      </c>
      <c r="G106" s="54">
        <f t="shared" si="32"/>
        <v>19.505494505494507</v>
      </c>
      <c r="H106" s="54">
        <f t="shared" si="32"/>
        <v>19.39706465688219</v>
      </c>
      <c r="I106" s="54">
        <f t="shared" si="32"/>
        <v>20.637100096114239</v>
      </c>
      <c r="J106" s="54">
        <f t="shared" si="32"/>
        <v>19.898477157360407</v>
      </c>
      <c r="K106" s="54">
        <f t="shared" si="32"/>
        <v>20.293847566574836</v>
      </c>
      <c r="L106" s="54">
        <f t="shared" si="32"/>
        <v>20.649762282091917</v>
      </c>
    </row>
    <row r="107" spans="1:12" ht="12.75" customHeight="1" x14ac:dyDescent="0.3">
      <c r="A107" s="40" t="s">
        <v>6</v>
      </c>
      <c r="B107" s="54">
        <f t="shared" ref="B107:L107" si="33">B92/B70*100</f>
        <v>16.701010695711901</v>
      </c>
      <c r="C107" s="54">
        <f t="shared" si="33"/>
        <v>18.657204220748902</v>
      </c>
      <c r="D107" s="54">
        <f t="shared" si="33"/>
        <v>20.256315692421172</v>
      </c>
      <c r="E107" s="54">
        <f t="shared" si="33"/>
        <v>21.572413793103447</v>
      </c>
      <c r="F107" s="54">
        <f t="shared" si="33"/>
        <v>22.546069951109441</v>
      </c>
      <c r="G107" s="54">
        <f t="shared" si="33"/>
        <v>23.361491406932711</v>
      </c>
      <c r="H107" s="54">
        <f t="shared" si="33"/>
        <v>23.220442100993711</v>
      </c>
      <c r="I107" s="54">
        <f t="shared" si="33"/>
        <v>23.1591075730596</v>
      </c>
      <c r="J107" s="54">
        <f t="shared" si="33"/>
        <v>22.866556836902802</v>
      </c>
      <c r="K107" s="54">
        <f t="shared" si="33"/>
        <v>23.653846153846153</v>
      </c>
      <c r="L107" s="54">
        <f t="shared" si="33"/>
        <v>23.710618436406065</v>
      </c>
    </row>
    <row r="108" spans="1:12" ht="12.75" customHeight="1" x14ac:dyDescent="0.3">
      <c r="A108" s="40" t="s">
        <v>19</v>
      </c>
      <c r="B108" s="54">
        <f t="shared" ref="B108:L108" si="34">B93/B71*100</f>
        <v>16.927107700945072</v>
      </c>
      <c r="C108" s="54">
        <f t="shared" si="34"/>
        <v>18.682917955248318</v>
      </c>
      <c r="D108" s="54">
        <f t="shared" si="34"/>
        <v>19.906238730616661</v>
      </c>
      <c r="E108" s="54">
        <f t="shared" si="34"/>
        <v>20.554313813142603</v>
      </c>
      <c r="F108" s="54">
        <f t="shared" si="34"/>
        <v>21.180151989271344</v>
      </c>
      <c r="G108" s="54">
        <f t="shared" si="34"/>
        <v>20.692475463467829</v>
      </c>
      <c r="H108" s="54">
        <f t="shared" si="34"/>
        <v>22.141850634100514</v>
      </c>
      <c r="I108" s="54">
        <f t="shared" si="34"/>
        <v>21.367855398143625</v>
      </c>
      <c r="J108" s="54">
        <f t="shared" si="34"/>
        <v>20.248017889815003</v>
      </c>
      <c r="K108" s="54">
        <f t="shared" si="34"/>
        <v>19.423850879051049</v>
      </c>
      <c r="L108" s="54">
        <f t="shared" si="34"/>
        <v>20.05909389363099</v>
      </c>
    </row>
    <row r="109" spans="1:12" ht="12.75" customHeight="1" x14ac:dyDescent="0.3">
      <c r="A109" s="40" t="s">
        <v>8</v>
      </c>
      <c r="B109" s="54">
        <f t="shared" ref="B109:L109" si="35">B94/B72*100</f>
        <v>11.977164161715018</v>
      </c>
      <c r="C109" s="54">
        <f t="shared" si="35"/>
        <v>14.127640549904996</v>
      </c>
      <c r="D109" s="54">
        <f t="shared" si="35"/>
        <v>15.631534922626516</v>
      </c>
      <c r="E109" s="54">
        <f t="shared" si="35"/>
        <v>16.877069536423843</v>
      </c>
      <c r="F109" s="54">
        <f t="shared" si="35"/>
        <v>17.180383433958269</v>
      </c>
      <c r="G109" s="54">
        <f t="shared" si="35"/>
        <v>17.506716818914562</v>
      </c>
      <c r="H109" s="54">
        <f t="shared" si="35"/>
        <v>17.154717827891844</v>
      </c>
      <c r="I109" s="54">
        <f t="shared" si="35"/>
        <v>17.52754820936639</v>
      </c>
      <c r="J109" s="54">
        <f t="shared" si="35"/>
        <v>17.323761327527361</v>
      </c>
      <c r="K109" s="54">
        <f t="shared" si="35"/>
        <v>16.623947272061514</v>
      </c>
      <c r="L109" s="54">
        <f t="shared" si="35"/>
        <v>16.568123393316196</v>
      </c>
    </row>
    <row r="110" spans="1:12" ht="12.75" customHeight="1" x14ac:dyDescent="0.3">
      <c r="A110" s="40" t="s">
        <v>9</v>
      </c>
      <c r="B110" s="54">
        <f t="shared" ref="B110:L110" si="36">B95/B73*100</f>
        <v>17.69079709293543</v>
      </c>
      <c r="C110" s="54">
        <f t="shared" si="36"/>
        <v>19.410831265003868</v>
      </c>
      <c r="D110" s="54">
        <f t="shared" si="36"/>
        <v>21.004166102423987</v>
      </c>
      <c r="E110" s="54">
        <f t="shared" si="36"/>
        <v>22.297940532478659</v>
      </c>
      <c r="F110" s="54">
        <f t="shared" si="36"/>
        <v>23.188812534579949</v>
      </c>
      <c r="G110" s="54">
        <f t="shared" si="36"/>
        <v>23.074077119131793</v>
      </c>
      <c r="H110" s="54">
        <f t="shared" si="36"/>
        <v>23.750829942627554</v>
      </c>
      <c r="I110" s="54">
        <f t="shared" si="36"/>
        <v>23.630265934624038</v>
      </c>
      <c r="J110" s="54">
        <f t="shared" si="36"/>
        <v>23.200115553709903</v>
      </c>
      <c r="K110" s="54">
        <f t="shared" si="36"/>
        <v>22.651456788290002</v>
      </c>
      <c r="L110" s="54">
        <f t="shared" si="36"/>
        <v>22.974022611547422</v>
      </c>
    </row>
    <row r="112" spans="1:12" ht="15.6" x14ac:dyDescent="0.3">
      <c r="A112" s="2" t="s">
        <v>61</v>
      </c>
    </row>
    <row r="113" spans="1:15" ht="15" customHeight="1" x14ac:dyDescent="0.3">
      <c r="A113" s="38" t="s">
        <v>0</v>
      </c>
      <c r="B113" s="50" t="s">
        <v>17</v>
      </c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5" ht="15" customHeight="1" x14ac:dyDescent="0.3">
      <c r="A114" s="38"/>
      <c r="B114" s="38">
        <v>2007</v>
      </c>
      <c r="C114" s="38">
        <v>2008</v>
      </c>
      <c r="D114" s="38">
        <v>2009</v>
      </c>
      <c r="E114" s="38">
        <v>2010</v>
      </c>
      <c r="F114" s="38">
        <v>2011</v>
      </c>
      <c r="G114" s="38">
        <v>2012</v>
      </c>
      <c r="H114" s="38">
        <v>2013</v>
      </c>
      <c r="I114" s="38">
        <v>2014</v>
      </c>
      <c r="J114" s="38">
        <v>2015</v>
      </c>
      <c r="K114" s="38">
        <v>2016</v>
      </c>
      <c r="L114" s="38">
        <v>2017</v>
      </c>
    </row>
    <row r="115" spans="1:15" ht="12.75" customHeight="1" x14ac:dyDescent="0.3">
      <c r="A115" s="39"/>
      <c r="B115" s="49" t="s">
        <v>85</v>
      </c>
      <c r="C115" s="49"/>
      <c r="D115" s="49"/>
      <c r="E115" s="49"/>
      <c r="F115" s="49"/>
      <c r="G115" s="49"/>
      <c r="H115" s="49"/>
      <c r="I115" s="49"/>
      <c r="J115" s="49"/>
      <c r="K115" s="49"/>
    </row>
    <row r="116" spans="1:15" ht="12.75" customHeight="1" x14ac:dyDescent="0.3">
      <c r="A116" s="40" t="s">
        <v>1</v>
      </c>
      <c r="B116" s="41">
        <f>B6-B64</f>
        <v>6974</v>
      </c>
      <c r="C116" s="41">
        <f t="shared" ref="C116:L116" si="37">C6-C64</f>
        <v>7229</v>
      </c>
      <c r="D116" s="41">
        <f t="shared" si="37"/>
        <v>7412</v>
      </c>
      <c r="E116" s="41">
        <f t="shared" si="37"/>
        <v>7506</v>
      </c>
      <c r="F116" s="41">
        <f t="shared" si="37"/>
        <v>7599</v>
      </c>
      <c r="G116" s="41">
        <f t="shared" si="37"/>
        <v>7723</v>
      </c>
      <c r="H116" s="41">
        <f t="shared" si="37"/>
        <v>7685</v>
      </c>
      <c r="I116" s="41">
        <f t="shared" si="37"/>
        <v>7587</v>
      </c>
      <c r="J116" s="41">
        <f t="shared" si="37"/>
        <v>7324</v>
      </c>
      <c r="K116" s="41">
        <f t="shared" si="37"/>
        <v>7250</v>
      </c>
      <c r="L116" s="41">
        <f t="shared" si="37"/>
        <v>7250</v>
      </c>
      <c r="M116" s="47"/>
    </row>
    <row r="117" spans="1:15" ht="12.75" customHeight="1" x14ac:dyDescent="0.3">
      <c r="A117" s="40" t="s">
        <v>2</v>
      </c>
      <c r="B117" s="41">
        <f t="shared" ref="B117:L117" si="38">B7-B65</f>
        <v>10824</v>
      </c>
      <c r="C117" s="41">
        <f t="shared" si="38"/>
        <v>11329</v>
      </c>
      <c r="D117" s="41">
        <f t="shared" si="38"/>
        <v>11682</v>
      </c>
      <c r="E117" s="41">
        <f t="shared" si="38"/>
        <v>12157</v>
      </c>
      <c r="F117" s="41">
        <f t="shared" si="38"/>
        <v>12375</v>
      </c>
      <c r="G117" s="41">
        <f t="shared" si="38"/>
        <v>12728</v>
      </c>
      <c r="H117" s="41">
        <f t="shared" si="38"/>
        <v>12681</v>
      </c>
      <c r="I117" s="41">
        <f t="shared" si="38"/>
        <v>12560</v>
      </c>
      <c r="J117" s="41">
        <f t="shared" si="38"/>
        <v>12253</v>
      </c>
      <c r="K117" s="41">
        <f t="shared" si="38"/>
        <v>11918</v>
      </c>
      <c r="L117" s="41">
        <f t="shared" si="38"/>
        <v>11810</v>
      </c>
      <c r="M117" s="47"/>
    </row>
    <row r="118" spans="1:15" ht="12.75" customHeight="1" x14ac:dyDescent="0.3">
      <c r="A118" s="40" t="s">
        <v>18</v>
      </c>
      <c r="B118" s="41">
        <f t="shared" ref="B118:L118" si="39">B8-B66</f>
        <v>15985</v>
      </c>
      <c r="C118" s="41">
        <f t="shared" si="39"/>
        <v>16392</v>
      </c>
      <c r="D118" s="41">
        <f t="shared" si="39"/>
        <v>16745</v>
      </c>
      <c r="E118" s="41">
        <f t="shared" si="39"/>
        <v>16995</v>
      </c>
      <c r="F118" s="41">
        <f t="shared" si="39"/>
        <v>17285</v>
      </c>
      <c r="G118" s="41">
        <f t="shared" si="39"/>
        <v>17430</v>
      </c>
      <c r="H118" s="41">
        <f t="shared" si="39"/>
        <v>17334</v>
      </c>
      <c r="I118" s="41">
        <f t="shared" si="39"/>
        <v>16902</v>
      </c>
      <c r="J118" s="41">
        <f t="shared" si="39"/>
        <v>16425</v>
      </c>
      <c r="K118" s="41">
        <f t="shared" si="39"/>
        <v>15764</v>
      </c>
      <c r="L118" s="41">
        <f t="shared" si="39"/>
        <v>15180</v>
      </c>
      <c r="M118" s="47"/>
    </row>
    <row r="119" spans="1:15" ht="12.75" customHeight="1" x14ac:dyDescent="0.3">
      <c r="A119" s="40" t="s">
        <v>3</v>
      </c>
      <c r="B119" s="41">
        <f t="shared" ref="B119:L119" si="40">B9-B67</f>
        <v>19291</v>
      </c>
      <c r="C119" s="41">
        <f t="shared" si="40"/>
        <v>19953</v>
      </c>
      <c r="D119" s="41">
        <f t="shared" si="40"/>
        <v>20417</v>
      </c>
      <c r="E119" s="41">
        <f t="shared" si="40"/>
        <v>20792</v>
      </c>
      <c r="F119" s="41">
        <f t="shared" si="40"/>
        <v>21328</v>
      </c>
      <c r="G119" s="41">
        <f t="shared" si="40"/>
        <v>21574</v>
      </c>
      <c r="H119" s="41">
        <f t="shared" si="40"/>
        <v>21520</v>
      </c>
      <c r="I119" s="41">
        <f t="shared" si="40"/>
        <v>21179</v>
      </c>
      <c r="J119" s="41">
        <f t="shared" si="40"/>
        <v>20777</v>
      </c>
      <c r="K119" s="41">
        <f t="shared" si="40"/>
        <v>20029</v>
      </c>
      <c r="L119" s="41">
        <f t="shared" si="40"/>
        <v>19221</v>
      </c>
      <c r="M119" s="47"/>
    </row>
    <row r="120" spans="1:15" ht="12.75" customHeight="1" x14ac:dyDescent="0.3">
      <c r="A120" s="40" t="s">
        <v>4</v>
      </c>
      <c r="B120" s="41">
        <f t="shared" ref="B120:L120" si="41">B10-B68</f>
        <v>25060</v>
      </c>
      <c r="C120" s="41">
        <f t="shared" si="41"/>
        <v>25526</v>
      </c>
      <c r="D120" s="41">
        <f t="shared" si="41"/>
        <v>26280</v>
      </c>
      <c r="E120" s="41">
        <f t="shared" si="41"/>
        <v>26774</v>
      </c>
      <c r="F120" s="41">
        <f t="shared" si="41"/>
        <v>27199</v>
      </c>
      <c r="G120" s="41">
        <f t="shared" si="41"/>
        <v>27579</v>
      </c>
      <c r="H120" s="41">
        <f t="shared" si="41"/>
        <v>27345</v>
      </c>
      <c r="I120" s="41">
        <f t="shared" si="41"/>
        <v>27214</v>
      </c>
      <c r="J120" s="41">
        <f t="shared" si="41"/>
        <v>26556</v>
      </c>
      <c r="K120" s="41">
        <f t="shared" si="41"/>
        <v>26202</v>
      </c>
      <c r="L120" s="41">
        <f t="shared" si="41"/>
        <v>25893</v>
      </c>
      <c r="M120" s="47"/>
    </row>
    <row r="121" spans="1:15" ht="12.75" customHeight="1" x14ac:dyDescent="0.3">
      <c r="A121" s="40" t="s">
        <v>5</v>
      </c>
      <c r="B121" s="41">
        <f t="shared" ref="B121:L121" si="42">B11-B69</f>
        <v>7656</v>
      </c>
      <c r="C121" s="41">
        <f t="shared" si="42"/>
        <v>7893</v>
      </c>
      <c r="D121" s="41">
        <f t="shared" si="42"/>
        <v>8101</v>
      </c>
      <c r="E121" s="41">
        <f t="shared" si="42"/>
        <v>8179</v>
      </c>
      <c r="F121" s="41">
        <f t="shared" si="42"/>
        <v>8341</v>
      </c>
      <c r="G121" s="41">
        <f t="shared" si="42"/>
        <v>8475</v>
      </c>
      <c r="H121" s="41">
        <f t="shared" si="42"/>
        <v>8442</v>
      </c>
      <c r="I121" s="41">
        <f t="shared" si="42"/>
        <v>8319</v>
      </c>
      <c r="J121" s="41">
        <f t="shared" si="42"/>
        <v>8007</v>
      </c>
      <c r="K121" s="41">
        <f t="shared" si="42"/>
        <v>7662</v>
      </c>
      <c r="L121" s="41">
        <f t="shared" si="42"/>
        <v>7339</v>
      </c>
      <c r="M121" s="47"/>
    </row>
    <row r="122" spans="1:15" ht="12.75" customHeight="1" x14ac:dyDescent="0.3">
      <c r="A122" s="40" t="s">
        <v>6</v>
      </c>
      <c r="B122" s="41">
        <f t="shared" ref="B122:L122" si="43">B12-B70</f>
        <v>9711</v>
      </c>
      <c r="C122" s="41">
        <f t="shared" si="43"/>
        <v>9934</v>
      </c>
      <c r="D122" s="41">
        <f t="shared" si="43"/>
        <v>10307</v>
      </c>
      <c r="E122" s="41">
        <f t="shared" si="43"/>
        <v>10635</v>
      </c>
      <c r="F122" s="41">
        <f t="shared" si="43"/>
        <v>11008</v>
      </c>
      <c r="G122" s="41">
        <f t="shared" si="43"/>
        <v>11054</v>
      </c>
      <c r="H122" s="41">
        <f t="shared" si="43"/>
        <v>10935</v>
      </c>
      <c r="I122" s="41">
        <f t="shared" si="43"/>
        <v>10644</v>
      </c>
      <c r="J122" s="41">
        <f t="shared" si="43"/>
        <v>10303</v>
      </c>
      <c r="K122" s="41">
        <f t="shared" si="43"/>
        <v>9872</v>
      </c>
      <c r="L122" s="41">
        <f t="shared" si="43"/>
        <v>9576</v>
      </c>
      <c r="M122" s="47"/>
    </row>
    <row r="123" spans="1:15" ht="12.75" customHeight="1" x14ac:dyDescent="0.3">
      <c r="A123" s="40" t="s">
        <v>19</v>
      </c>
      <c r="B123" s="41">
        <f t="shared" ref="B123:L123" si="44">B13-B71</f>
        <v>10414</v>
      </c>
      <c r="C123" s="41">
        <f t="shared" si="44"/>
        <v>10687</v>
      </c>
      <c r="D123" s="41">
        <f t="shared" si="44"/>
        <v>10963</v>
      </c>
      <c r="E123" s="41">
        <f t="shared" si="44"/>
        <v>11157</v>
      </c>
      <c r="F123" s="41">
        <f t="shared" si="44"/>
        <v>11395</v>
      </c>
      <c r="G123" s="41">
        <f t="shared" si="44"/>
        <v>11360</v>
      </c>
      <c r="H123" s="41">
        <f t="shared" si="44"/>
        <v>11263</v>
      </c>
      <c r="I123" s="41">
        <f t="shared" si="44"/>
        <v>11145</v>
      </c>
      <c r="J123" s="41">
        <f t="shared" si="44"/>
        <v>10945</v>
      </c>
      <c r="K123" s="41">
        <f t="shared" si="44"/>
        <v>10636</v>
      </c>
      <c r="L123" s="41">
        <f t="shared" si="44"/>
        <v>10288</v>
      </c>
      <c r="M123" s="47"/>
    </row>
    <row r="124" spans="1:15" ht="12.75" customHeight="1" x14ac:dyDescent="0.3">
      <c r="A124" s="40" t="s">
        <v>8</v>
      </c>
      <c r="B124" s="41">
        <f t="shared" ref="B124:L124" si="45">B14-B72</f>
        <v>8233</v>
      </c>
      <c r="C124" s="41">
        <f t="shared" si="45"/>
        <v>8496</v>
      </c>
      <c r="D124" s="41">
        <f t="shared" si="45"/>
        <v>9196</v>
      </c>
      <c r="E124" s="41">
        <f t="shared" si="45"/>
        <v>9502</v>
      </c>
      <c r="F124" s="41">
        <f t="shared" si="45"/>
        <v>9724</v>
      </c>
      <c r="G124" s="41">
        <f t="shared" si="45"/>
        <v>9877</v>
      </c>
      <c r="H124" s="41">
        <f t="shared" si="45"/>
        <v>9844</v>
      </c>
      <c r="I124" s="41">
        <f t="shared" si="45"/>
        <v>9580</v>
      </c>
      <c r="J124" s="41">
        <f t="shared" si="45"/>
        <v>9367</v>
      </c>
      <c r="K124" s="41">
        <f t="shared" si="45"/>
        <v>9042</v>
      </c>
      <c r="L124" s="41">
        <f t="shared" si="45"/>
        <v>8889</v>
      </c>
      <c r="M124" s="47"/>
    </row>
    <row r="125" spans="1:15" ht="12.75" customHeight="1" x14ac:dyDescent="0.3">
      <c r="A125" s="40" t="s">
        <v>9</v>
      </c>
      <c r="B125" s="41">
        <f>SUM(B116:B124)</f>
        <v>114148</v>
      </c>
      <c r="C125" s="41">
        <f t="shared" ref="C125:L125" si="46">SUM(C116:C124)</f>
        <v>117439</v>
      </c>
      <c r="D125" s="41">
        <f t="shared" si="46"/>
        <v>121103</v>
      </c>
      <c r="E125" s="41">
        <f t="shared" si="46"/>
        <v>123697</v>
      </c>
      <c r="F125" s="41">
        <f t="shared" si="46"/>
        <v>126254</v>
      </c>
      <c r="G125" s="41">
        <f t="shared" si="46"/>
        <v>127800</v>
      </c>
      <c r="H125" s="41">
        <f t="shared" si="46"/>
        <v>127049</v>
      </c>
      <c r="I125" s="41">
        <f t="shared" si="46"/>
        <v>125130</v>
      </c>
      <c r="J125" s="41">
        <f t="shared" si="46"/>
        <v>121957</v>
      </c>
      <c r="K125" s="41">
        <f t="shared" si="46"/>
        <v>118375</v>
      </c>
      <c r="L125" s="41">
        <f t="shared" si="46"/>
        <v>115446</v>
      </c>
      <c r="M125" s="31"/>
      <c r="N125" s="31"/>
      <c r="O125" s="31"/>
    </row>
    <row r="126" spans="1:15" ht="12.75" customHeight="1" x14ac:dyDescent="0.3">
      <c r="A126" s="39"/>
      <c r="B126" s="49" t="s">
        <v>86</v>
      </c>
      <c r="C126" s="49"/>
      <c r="D126" s="49"/>
      <c r="E126" s="49"/>
      <c r="F126" s="49"/>
      <c r="G126" s="49"/>
      <c r="H126" s="49"/>
      <c r="I126" s="49"/>
      <c r="J126" s="49"/>
      <c r="K126" s="49"/>
    </row>
    <row r="127" spans="1:15" ht="12.75" customHeight="1" x14ac:dyDescent="0.3">
      <c r="A127" s="40" t="s">
        <v>1</v>
      </c>
      <c r="B127" s="41">
        <f>B116-B138</f>
        <v>5673</v>
      </c>
      <c r="C127" s="41">
        <f t="shared" ref="C127:K127" si="47">C116-C138</f>
        <v>5663</v>
      </c>
      <c r="D127" s="41">
        <f t="shared" si="47"/>
        <v>5611</v>
      </c>
      <c r="E127" s="41">
        <f t="shared" si="47"/>
        <v>5604</v>
      </c>
      <c r="F127" s="41">
        <f t="shared" si="47"/>
        <v>5611</v>
      </c>
      <c r="G127" s="41">
        <f t="shared" si="47"/>
        <v>5602</v>
      </c>
      <c r="H127" s="41">
        <f t="shared" si="47"/>
        <v>5531</v>
      </c>
      <c r="I127" s="41">
        <f t="shared" si="47"/>
        <v>5460</v>
      </c>
      <c r="J127" s="41">
        <f t="shared" si="47"/>
        <v>5331</v>
      </c>
      <c r="K127" s="41">
        <f t="shared" si="47"/>
        <v>5318</v>
      </c>
      <c r="L127" s="41">
        <f t="shared" ref="L127" si="48">L116-L138</f>
        <v>5266</v>
      </c>
      <c r="M127" s="47"/>
    </row>
    <row r="128" spans="1:15" ht="12.75" customHeight="1" x14ac:dyDescent="0.3">
      <c r="A128" s="40" t="s">
        <v>2</v>
      </c>
      <c r="B128" s="41">
        <f t="shared" ref="B128:K128" si="49">B117-B139</f>
        <v>9173</v>
      </c>
      <c r="C128" s="41">
        <f t="shared" si="49"/>
        <v>9450</v>
      </c>
      <c r="D128" s="41">
        <f t="shared" si="49"/>
        <v>9532</v>
      </c>
      <c r="E128" s="41">
        <f t="shared" si="49"/>
        <v>9756</v>
      </c>
      <c r="F128" s="41">
        <f t="shared" si="49"/>
        <v>9720</v>
      </c>
      <c r="G128" s="41">
        <f t="shared" si="49"/>
        <v>9898</v>
      </c>
      <c r="H128" s="41">
        <f t="shared" si="49"/>
        <v>9818</v>
      </c>
      <c r="I128" s="41">
        <f t="shared" si="49"/>
        <v>9722</v>
      </c>
      <c r="J128" s="41">
        <f t="shared" si="49"/>
        <v>9435</v>
      </c>
      <c r="K128" s="41">
        <f t="shared" si="49"/>
        <v>9187</v>
      </c>
      <c r="L128" s="41">
        <f t="shared" ref="L128" si="50">L117-L139</f>
        <v>9042</v>
      </c>
      <c r="M128" s="47"/>
    </row>
    <row r="129" spans="1:15" ht="12.75" customHeight="1" x14ac:dyDescent="0.3">
      <c r="A129" s="40" t="s">
        <v>18</v>
      </c>
      <c r="B129" s="41">
        <f t="shared" ref="B129:K129" si="51">B118-B140</f>
        <v>13226</v>
      </c>
      <c r="C129" s="41">
        <f t="shared" si="51"/>
        <v>13389</v>
      </c>
      <c r="D129" s="41">
        <f t="shared" si="51"/>
        <v>13352</v>
      </c>
      <c r="E129" s="41">
        <f t="shared" si="51"/>
        <v>13325</v>
      </c>
      <c r="F129" s="41">
        <f t="shared" si="51"/>
        <v>13325</v>
      </c>
      <c r="G129" s="41">
        <f t="shared" si="51"/>
        <v>13347</v>
      </c>
      <c r="H129" s="41">
        <f t="shared" si="51"/>
        <v>13351</v>
      </c>
      <c r="I129" s="41">
        <f t="shared" si="51"/>
        <v>13210</v>
      </c>
      <c r="J129" s="41">
        <f t="shared" si="51"/>
        <v>13082</v>
      </c>
      <c r="K129" s="41">
        <f t="shared" si="51"/>
        <v>12826</v>
      </c>
      <c r="L129" s="41">
        <f t="shared" ref="L129" si="52">L118-L140</f>
        <v>12366</v>
      </c>
      <c r="M129" s="47"/>
    </row>
    <row r="130" spans="1:15" ht="12.75" customHeight="1" x14ac:dyDescent="0.3">
      <c r="A130" s="40" t="s">
        <v>3</v>
      </c>
      <c r="B130" s="41">
        <f t="shared" ref="B130:K130" si="53">B119-B141</f>
        <v>15938</v>
      </c>
      <c r="C130" s="41">
        <f t="shared" si="53"/>
        <v>16195</v>
      </c>
      <c r="D130" s="41">
        <f t="shared" si="53"/>
        <v>16247</v>
      </c>
      <c r="E130" s="41">
        <f t="shared" si="53"/>
        <v>16261</v>
      </c>
      <c r="F130" s="41">
        <f t="shared" si="53"/>
        <v>16419</v>
      </c>
      <c r="G130" s="41">
        <f t="shared" si="53"/>
        <v>16402</v>
      </c>
      <c r="H130" s="41">
        <f t="shared" si="53"/>
        <v>16425</v>
      </c>
      <c r="I130" s="41">
        <f t="shared" si="53"/>
        <v>16052</v>
      </c>
      <c r="J130" s="41">
        <f t="shared" si="53"/>
        <v>15915</v>
      </c>
      <c r="K130" s="41">
        <f t="shared" si="53"/>
        <v>15418</v>
      </c>
      <c r="L130" s="41">
        <f t="shared" ref="L130" si="54">L119-L141</f>
        <v>14840</v>
      </c>
      <c r="M130" s="47"/>
    </row>
    <row r="131" spans="1:15" ht="12.75" customHeight="1" x14ac:dyDescent="0.3">
      <c r="A131" s="40" t="s">
        <v>4</v>
      </c>
      <c r="B131" s="41">
        <f t="shared" ref="B131:K131" si="55">B120-B142</f>
        <v>21808</v>
      </c>
      <c r="C131" s="41">
        <f t="shared" si="55"/>
        <v>21843</v>
      </c>
      <c r="D131" s="41">
        <f t="shared" si="55"/>
        <v>22225</v>
      </c>
      <c r="E131" s="41">
        <f t="shared" si="55"/>
        <v>22410</v>
      </c>
      <c r="F131" s="41">
        <f t="shared" si="55"/>
        <v>22563</v>
      </c>
      <c r="G131" s="41">
        <f t="shared" si="55"/>
        <v>22460</v>
      </c>
      <c r="H131" s="41">
        <f t="shared" si="55"/>
        <v>22068</v>
      </c>
      <c r="I131" s="41">
        <f t="shared" si="55"/>
        <v>21818</v>
      </c>
      <c r="J131" s="41">
        <f t="shared" si="55"/>
        <v>21309</v>
      </c>
      <c r="K131" s="41">
        <f t="shared" si="55"/>
        <v>21109</v>
      </c>
      <c r="L131" s="41">
        <f t="shared" ref="L131" si="56">L120-L142</f>
        <v>20832</v>
      </c>
      <c r="M131" s="47"/>
    </row>
    <row r="132" spans="1:15" ht="12.75" customHeight="1" x14ac:dyDescent="0.3">
      <c r="A132" s="40" t="s">
        <v>5</v>
      </c>
      <c r="B132" s="41">
        <f t="shared" ref="B132:K132" si="57">B121-B143</f>
        <v>6847</v>
      </c>
      <c r="C132" s="41">
        <f t="shared" si="57"/>
        <v>6913</v>
      </c>
      <c r="D132" s="41">
        <f t="shared" si="57"/>
        <v>6973</v>
      </c>
      <c r="E132" s="41">
        <f t="shared" si="57"/>
        <v>6982</v>
      </c>
      <c r="F132" s="41">
        <f t="shared" si="57"/>
        <v>7004</v>
      </c>
      <c r="G132" s="41">
        <f t="shared" si="57"/>
        <v>7029</v>
      </c>
      <c r="H132" s="41">
        <f t="shared" si="57"/>
        <v>6986</v>
      </c>
      <c r="I132" s="41">
        <f t="shared" si="57"/>
        <v>6870</v>
      </c>
      <c r="J132" s="41">
        <f t="shared" si="57"/>
        <v>6613</v>
      </c>
      <c r="K132" s="41">
        <f t="shared" si="57"/>
        <v>6359</v>
      </c>
      <c r="L132" s="41">
        <f t="shared" ref="L132" si="58">L121-L143</f>
        <v>5978</v>
      </c>
      <c r="M132" s="47"/>
    </row>
    <row r="133" spans="1:15" ht="12.75" customHeight="1" x14ac:dyDescent="0.3">
      <c r="A133" s="40" t="s">
        <v>6</v>
      </c>
      <c r="B133" s="41">
        <f t="shared" ref="B133:K133" si="59">B122-B144</f>
        <v>8525</v>
      </c>
      <c r="C133" s="41">
        <f t="shared" si="59"/>
        <v>8510</v>
      </c>
      <c r="D133" s="41">
        <f t="shared" si="59"/>
        <v>8601</v>
      </c>
      <c r="E133" s="41">
        <f t="shared" si="59"/>
        <v>8765</v>
      </c>
      <c r="F133" s="41">
        <f t="shared" si="59"/>
        <v>8909</v>
      </c>
      <c r="G133" s="41">
        <f t="shared" si="59"/>
        <v>8805</v>
      </c>
      <c r="H133" s="41">
        <f t="shared" si="59"/>
        <v>8704</v>
      </c>
      <c r="I133" s="41">
        <f t="shared" si="59"/>
        <v>8509</v>
      </c>
      <c r="J133" s="41">
        <f t="shared" si="59"/>
        <v>8211</v>
      </c>
      <c r="K133" s="41">
        <f t="shared" si="59"/>
        <v>7912</v>
      </c>
      <c r="L133" s="41">
        <f t="shared" ref="L133" si="60">L122-L144</f>
        <v>7672</v>
      </c>
      <c r="M133" s="47"/>
    </row>
    <row r="134" spans="1:15" ht="12.75" customHeight="1" x14ac:dyDescent="0.3">
      <c r="A134" s="40" t="s">
        <v>19</v>
      </c>
      <c r="B134" s="41">
        <f t="shared" ref="B134:K134" si="61">B123-B145</f>
        <v>9054</v>
      </c>
      <c r="C134" s="41">
        <f t="shared" si="61"/>
        <v>9097</v>
      </c>
      <c r="D134" s="41">
        <f t="shared" si="61"/>
        <v>9152</v>
      </c>
      <c r="E134" s="41">
        <f t="shared" si="61"/>
        <v>9189</v>
      </c>
      <c r="F134" s="41">
        <f t="shared" si="61"/>
        <v>9267</v>
      </c>
      <c r="G134" s="41">
        <f t="shared" si="61"/>
        <v>9191</v>
      </c>
      <c r="H134" s="41">
        <f t="shared" si="61"/>
        <v>9095</v>
      </c>
      <c r="I134" s="41">
        <f t="shared" si="61"/>
        <v>8998</v>
      </c>
      <c r="J134" s="41">
        <f t="shared" si="61"/>
        <v>8923</v>
      </c>
      <c r="K134" s="41">
        <f t="shared" si="61"/>
        <v>8789</v>
      </c>
      <c r="L134" s="41">
        <f t="shared" ref="L134" si="62">L123-L145</f>
        <v>8506</v>
      </c>
      <c r="M134" s="47"/>
    </row>
    <row r="135" spans="1:15" ht="12.75" customHeight="1" x14ac:dyDescent="0.3">
      <c r="A135" s="40" t="s">
        <v>8</v>
      </c>
      <c r="B135" s="41">
        <f t="shared" ref="B135:K135" si="63">B124-B146</f>
        <v>7440</v>
      </c>
      <c r="C135" s="41">
        <f t="shared" si="63"/>
        <v>7578</v>
      </c>
      <c r="D135" s="41">
        <f t="shared" si="63"/>
        <v>8048</v>
      </c>
      <c r="E135" s="41">
        <f t="shared" si="63"/>
        <v>8260</v>
      </c>
      <c r="F135" s="41">
        <f t="shared" si="63"/>
        <v>8323</v>
      </c>
      <c r="G135" s="41">
        <f t="shared" si="63"/>
        <v>8338</v>
      </c>
      <c r="H135" s="41">
        <f t="shared" si="63"/>
        <v>8281</v>
      </c>
      <c r="I135" s="41">
        <f t="shared" si="63"/>
        <v>8063</v>
      </c>
      <c r="J135" s="41">
        <f t="shared" si="63"/>
        <v>7897</v>
      </c>
      <c r="K135" s="41">
        <f t="shared" si="63"/>
        <v>7684</v>
      </c>
      <c r="L135" s="41">
        <f t="shared" ref="L135" si="64">L124-L146</f>
        <v>7543</v>
      </c>
      <c r="M135" s="47"/>
    </row>
    <row r="136" spans="1:15" ht="12.75" customHeight="1" x14ac:dyDescent="0.3">
      <c r="A136" s="40" t="s">
        <v>9</v>
      </c>
      <c r="B136" s="41">
        <f>SUM(B127:B135)</f>
        <v>97684</v>
      </c>
      <c r="C136" s="41">
        <f t="shared" ref="C136:J136" si="65">SUM(C127:C135)</f>
        <v>98638</v>
      </c>
      <c r="D136" s="41">
        <f t="shared" si="65"/>
        <v>99741</v>
      </c>
      <c r="E136" s="41">
        <f t="shared" si="65"/>
        <v>100552</v>
      </c>
      <c r="F136" s="41">
        <f t="shared" si="65"/>
        <v>101141</v>
      </c>
      <c r="G136" s="41">
        <f t="shared" si="65"/>
        <v>101072</v>
      </c>
      <c r="H136" s="41">
        <f t="shared" si="65"/>
        <v>100259</v>
      </c>
      <c r="I136" s="41">
        <f t="shared" si="65"/>
        <v>98702</v>
      </c>
      <c r="J136" s="41">
        <f t="shared" si="65"/>
        <v>96716</v>
      </c>
      <c r="K136" s="41">
        <f>SUM(K127:K135)</f>
        <v>94602</v>
      </c>
      <c r="L136" s="41">
        <f>SUM(L127:L135)</f>
        <v>92045</v>
      </c>
      <c r="M136" s="31"/>
    </row>
    <row r="137" spans="1:15" ht="12.75" customHeight="1" x14ac:dyDescent="0.3">
      <c r="A137" s="39"/>
      <c r="B137" s="49" t="s">
        <v>87</v>
      </c>
      <c r="C137" s="49"/>
      <c r="D137" s="49"/>
      <c r="E137" s="49"/>
      <c r="F137" s="49"/>
      <c r="G137" s="49"/>
      <c r="H137" s="49"/>
      <c r="I137" s="49"/>
      <c r="J137" s="49"/>
      <c r="K137" s="49"/>
    </row>
    <row r="138" spans="1:15" ht="12.75" customHeight="1" x14ac:dyDescent="0.3">
      <c r="A138" s="40" t="s">
        <v>1</v>
      </c>
      <c r="B138" s="41">
        <f>B28-B86</f>
        <v>1301</v>
      </c>
      <c r="C138" s="41">
        <f t="shared" ref="C138:L138" si="66">C28-C86</f>
        <v>1566</v>
      </c>
      <c r="D138" s="41">
        <f t="shared" si="66"/>
        <v>1801</v>
      </c>
      <c r="E138" s="41">
        <f t="shared" si="66"/>
        <v>1902</v>
      </c>
      <c r="F138" s="41">
        <f t="shared" si="66"/>
        <v>1988</v>
      </c>
      <c r="G138" s="41">
        <f t="shared" si="66"/>
        <v>2121</v>
      </c>
      <c r="H138" s="41">
        <f t="shared" si="66"/>
        <v>2154</v>
      </c>
      <c r="I138" s="41">
        <f t="shared" si="66"/>
        <v>2127</v>
      </c>
      <c r="J138" s="41">
        <f t="shared" si="66"/>
        <v>1993</v>
      </c>
      <c r="K138" s="41">
        <f t="shared" si="66"/>
        <v>1932</v>
      </c>
      <c r="L138" s="41">
        <f t="shared" si="66"/>
        <v>1984</v>
      </c>
      <c r="M138" s="47"/>
      <c r="N138" s="31"/>
      <c r="O138" s="46"/>
    </row>
    <row r="139" spans="1:15" ht="12.75" customHeight="1" x14ac:dyDescent="0.3">
      <c r="A139" s="40" t="s">
        <v>2</v>
      </c>
      <c r="B139" s="41">
        <f t="shared" ref="B139:L139" si="67">B29-B87</f>
        <v>1651</v>
      </c>
      <c r="C139" s="41">
        <f t="shared" si="67"/>
        <v>1879</v>
      </c>
      <c r="D139" s="41">
        <f t="shared" si="67"/>
        <v>2150</v>
      </c>
      <c r="E139" s="41">
        <f t="shared" si="67"/>
        <v>2401</v>
      </c>
      <c r="F139" s="41">
        <f t="shared" si="67"/>
        <v>2655</v>
      </c>
      <c r="G139" s="41">
        <f t="shared" si="67"/>
        <v>2830</v>
      </c>
      <c r="H139" s="41">
        <f t="shared" si="67"/>
        <v>2863</v>
      </c>
      <c r="I139" s="41">
        <f t="shared" si="67"/>
        <v>2838</v>
      </c>
      <c r="J139" s="41">
        <f t="shared" si="67"/>
        <v>2818</v>
      </c>
      <c r="K139" s="41">
        <f t="shared" si="67"/>
        <v>2731</v>
      </c>
      <c r="L139" s="41">
        <f t="shared" si="67"/>
        <v>2768</v>
      </c>
      <c r="M139" s="47"/>
      <c r="N139" s="31"/>
      <c r="O139" s="46"/>
    </row>
    <row r="140" spans="1:15" ht="12.75" customHeight="1" x14ac:dyDescent="0.3">
      <c r="A140" s="40" t="s">
        <v>18</v>
      </c>
      <c r="B140" s="41">
        <f t="shared" ref="B140:L140" si="68">B30-B88</f>
        <v>2759</v>
      </c>
      <c r="C140" s="41">
        <f t="shared" si="68"/>
        <v>3003</v>
      </c>
      <c r="D140" s="41">
        <f t="shared" si="68"/>
        <v>3393</v>
      </c>
      <c r="E140" s="41">
        <f t="shared" si="68"/>
        <v>3670</v>
      </c>
      <c r="F140" s="41">
        <f t="shared" si="68"/>
        <v>3960</v>
      </c>
      <c r="G140" s="41">
        <f t="shared" si="68"/>
        <v>4083</v>
      </c>
      <c r="H140" s="41">
        <f t="shared" si="68"/>
        <v>3983</v>
      </c>
      <c r="I140" s="41">
        <f t="shared" si="68"/>
        <v>3692</v>
      </c>
      <c r="J140" s="41">
        <f t="shared" si="68"/>
        <v>3343</v>
      </c>
      <c r="K140" s="41">
        <f t="shared" si="68"/>
        <v>2938</v>
      </c>
      <c r="L140" s="41">
        <f t="shared" si="68"/>
        <v>2814</v>
      </c>
      <c r="M140" s="47"/>
      <c r="N140" s="31"/>
      <c r="O140" s="46"/>
    </row>
    <row r="141" spans="1:15" ht="12.75" customHeight="1" x14ac:dyDescent="0.3">
      <c r="A141" s="40" t="s">
        <v>3</v>
      </c>
      <c r="B141" s="41">
        <f t="shared" ref="B141:L141" si="69">B31-B89</f>
        <v>3353</v>
      </c>
      <c r="C141" s="41">
        <f t="shared" si="69"/>
        <v>3758</v>
      </c>
      <c r="D141" s="41">
        <f t="shared" si="69"/>
        <v>4170</v>
      </c>
      <c r="E141" s="41">
        <f t="shared" si="69"/>
        <v>4531</v>
      </c>
      <c r="F141" s="41">
        <f t="shared" si="69"/>
        <v>4909</v>
      </c>
      <c r="G141" s="41">
        <f t="shared" si="69"/>
        <v>5172</v>
      </c>
      <c r="H141" s="41">
        <f t="shared" si="69"/>
        <v>5095</v>
      </c>
      <c r="I141" s="41">
        <f t="shared" si="69"/>
        <v>5127</v>
      </c>
      <c r="J141" s="41">
        <f t="shared" si="69"/>
        <v>4862</v>
      </c>
      <c r="K141" s="41">
        <f t="shared" si="69"/>
        <v>4611</v>
      </c>
      <c r="L141" s="41">
        <f t="shared" si="69"/>
        <v>4381</v>
      </c>
      <c r="M141" s="47"/>
      <c r="N141" s="31"/>
      <c r="O141" s="46"/>
    </row>
    <row r="142" spans="1:15" ht="12.75" customHeight="1" x14ac:dyDescent="0.3">
      <c r="A142" s="40" t="s">
        <v>4</v>
      </c>
      <c r="B142" s="41">
        <f t="shared" ref="B142:L142" si="70">B32-B90</f>
        <v>3252</v>
      </c>
      <c r="C142" s="41">
        <f t="shared" si="70"/>
        <v>3683</v>
      </c>
      <c r="D142" s="41">
        <f t="shared" si="70"/>
        <v>4055</v>
      </c>
      <c r="E142" s="41">
        <f t="shared" si="70"/>
        <v>4364</v>
      </c>
      <c r="F142" s="41">
        <f t="shared" si="70"/>
        <v>4636</v>
      </c>
      <c r="G142" s="41">
        <f t="shared" si="70"/>
        <v>5119</v>
      </c>
      <c r="H142" s="41">
        <f t="shared" si="70"/>
        <v>5277</v>
      </c>
      <c r="I142" s="41">
        <f t="shared" si="70"/>
        <v>5396</v>
      </c>
      <c r="J142" s="41">
        <f t="shared" si="70"/>
        <v>5247</v>
      </c>
      <c r="K142" s="41">
        <f t="shared" si="70"/>
        <v>5093</v>
      </c>
      <c r="L142" s="41">
        <f t="shared" si="70"/>
        <v>5061</v>
      </c>
      <c r="M142" s="47"/>
      <c r="N142" s="31"/>
      <c r="O142" s="46"/>
    </row>
    <row r="143" spans="1:15" ht="12.75" customHeight="1" x14ac:dyDescent="0.3">
      <c r="A143" s="40" t="s">
        <v>5</v>
      </c>
      <c r="B143" s="41">
        <f t="shared" ref="B143:L143" si="71">B33-B91</f>
        <v>809</v>
      </c>
      <c r="C143" s="41">
        <f t="shared" si="71"/>
        <v>980</v>
      </c>
      <c r="D143" s="41">
        <f t="shared" si="71"/>
        <v>1128</v>
      </c>
      <c r="E143" s="41">
        <f t="shared" si="71"/>
        <v>1197</v>
      </c>
      <c r="F143" s="41">
        <f t="shared" si="71"/>
        <v>1337</v>
      </c>
      <c r="G143" s="41">
        <f t="shared" si="71"/>
        <v>1446</v>
      </c>
      <c r="H143" s="41">
        <f t="shared" si="71"/>
        <v>1456</v>
      </c>
      <c r="I143" s="41">
        <f t="shared" si="71"/>
        <v>1449</v>
      </c>
      <c r="J143" s="41">
        <f t="shared" si="71"/>
        <v>1394</v>
      </c>
      <c r="K143" s="41">
        <f t="shared" si="71"/>
        <v>1303</v>
      </c>
      <c r="L143" s="41">
        <f t="shared" si="71"/>
        <v>1361</v>
      </c>
      <c r="M143" s="47"/>
      <c r="N143" s="31"/>
      <c r="O143" s="46"/>
    </row>
    <row r="144" spans="1:15" ht="12.75" customHeight="1" x14ac:dyDescent="0.3">
      <c r="A144" s="40" t="s">
        <v>6</v>
      </c>
      <c r="B144" s="41">
        <f t="shared" ref="B144:L144" si="72">B34-B92</f>
        <v>1186</v>
      </c>
      <c r="C144" s="41">
        <f t="shared" si="72"/>
        <v>1424</v>
      </c>
      <c r="D144" s="41">
        <f t="shared" si="72"/>
        <v>1706</v>
      </c>
      <c r="E144" s="41">
        <f t="shared" si="72"/>
        <v>1870</v>
      </c>
      <c r="F144" s="41">
        <f t="shared" si="72"/>
        <v>2099</v>
      </c>
      <c r="G144" s="41">
        <f t="shared" si="72"/>
        <v>2249</v>
      </c>
      <c r="H144" s="41">
        <f t="shared" si="72"/>
        <v>2231</v>
      </c>
      <c r="I144" s="41">
        <f t="shared" si="72"/>
        <v>2135</v>
      </c>
      <c r="J144" s="41">
        <f t="shared" si="72"/>
        <v>2092</v>
      </c>
      <c r="K144" s="41">
        <f t="shared" si="72"/>
        <v>1960</v>
      </c>
      <c r="L144" s="41">
        <f t="shared" si="72"/>
        <v>1904</v>
      </c>
      <c r="M144" s="47"/>
      <c r="N144" s="31"/>
      <c r="O144" s="46"/>
    </row>
    <row r="145" spans="1:15" ht="12.75" customHeight="1" x14ac:dyDescent="0.3">
      <c r="A145" s="40" t="s">
        <v>19</v>
      </c>
      <c r="B145" s="41">
        <f t="shared" ref="B145:L145" si="73">B35-B93</f>
        <v>1360</v>
      </c>
      <c r="C145" s="41">
        <f t="shared" si="73"/>
        <v>1590</v>
      </c>
      <c r="D145" s="41">
        <f t="shared" si="73"/>
        <v>1811</v>
      </c>
      <c r="E145" s="41">
        <f t="shared" si="73"/>
        <v>1968</v>
      </c>
      <c r="F145" s="41">
        <f t="shared" si="73"/>
        <v>2128</v>
      </c>
      <c r="G145" s="41">
        <f t="shared" si="73"/>
        <v>2169</v>
      </c>
      <c r="H145" s="41">
        <f t="shared" si="73"/>
        <v>2168</v>
      </c>
      <c r="I145" s="41">
        <f t="shared" si="73"/>
        <v>2147</v>
      </c>
      <c r="J145" s="41">
        <f t="shared" si="73"/>
        <v>2022</v>
      </c>
      <c r="K145" s="41">
        <f t="shared" si="73"/>
        <v>1847</v>
      </c>
      <c r="L145" s="41">
        <f t="shared" si="73"/>
        <v>1782</v>
      </c>
      <c r="M145" s="47"/>
      <c r="N145" s="31"/>
      <c r="O145" s="46"/>
    </row>
    <row r="146" spans="1:15" ht="12.75" customHeight="1" x14ac:dyDescent="0.3">
      <c r="A146" s="40" t="s">
        <v>8</v>
      </c>
      <c r="B146" s="41">
        <f t="shared" ref="B146:L146" si="74">B36-B94</f>
        <v>793</v>
      </c>
      <c r="C146" s="41">
        <f t="shared" si="74"/>
        <v>918</v>
      </c>
      <c r="D146" s="41">
        <f t="shared" si="74"/>
        <v>1148</v>
      </c>
      <c r="E146" s="41">
        <f t="shared" si="74"/>
        <v>1242</v>
      </c>
      <c r="F146" s="41">
        <f t="shared" si="74"/>
        <v>1401</v>
      </c>
      <c r="G146" s="41">
        <f t="shared" si="74"/>
        <v>1539</v>
      </c>
      <c r="H146" s="41">
        <f t="shared" si="74"/>
        <v>1563</v>
      </c>
      <c r="I146" s="41">
        <f t="shared" si="74"/>
        <v>1517</v>
      </c>
      <c r="J146" s="41">
        <f t="shared" si="74"/>
        <v>1470</v>
      </c>
      <c r="K146" s="41">
        <f t="shared" si="74"/>
        <v>1358</v>
      </c>
      <c r="L146" s="41">
        <f t="shared" si="74"/>
        <v>1346</v>
      </c>
      <c r="M146" s="47"/>
      <c r="N146" s="31"/>
      <c r="O146" s="46"/>
    </row>
    <row r="147" spans="1:15" ht="12.75" customHeight="1" x14ac:dyDescent="0.3">
      <c r="A147" s="40" t="s">
        <v>9</v>
      </c>
      <c r="B147" s="41">
        <f>SUM(B138:B146)</f>
        <v>16464</v>
      </c>
      <c r="C147" s="41">
        <f t="shared" ref="C147:L147" si="75">SUM(C138:C146)</f>
        <v>18801</v>
      </c>
      <c r="D147" s="41">
        <f t="shared" si="75"/>
        <v>21362</v>
      </c>
      <c r="E147" s="41">
        <f t="shared" si="75"/>
        <v>23145</v>
      </c>
      <c r="F147" s="41">
        <f t="shared" si="75"/>
        <v>25113</v>
      </c>
      <c r="G147" s="41">
        <f t="shared" si="75"/>
        <v>26728</v>
      </c>
      <c r="H147" s="41">
        <f t="shared" si="75"/>
        <v>26790</v>
      </c>
      <c r="I147" s="41">
        <f t="shared" si="75"/>
        <v>26428</v>
      </c>
      <c r="J147" s="41">
        <f t="shared" si="75"/>
        <v>25241</v>
      </c>
      <c r="K147" s="41">
        <f t="shared" si="75"/>
        <v>23773</v>
      </c>
      <c r="L147" s="41">
        <f t="shared" si="75"/>
        <v>23401</v>
      </c>
      <c r="M147" s="31"/>
      <c r="N147" s="31"/>
    </row>
    <row r="152" spans="1:15" ht="15.6" x14ac:dyDescent="0.3">
      <c r="A152" s="2" t="s">
        <v>84</v>
      </c>
    </row>
    <row r="153" spans="1:15" ht="15" customHeight="1" x14ac:dyDescent="0.3">
      <c r="A153" s="25" t="s">
        <v>0</v>
      </c>
      <c r="B153" s="51" t="s">
        <v>17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1"/>
    </row>
    <row r="154" spans="1:15" ht="15" customHeight="1" x14ac:dyDescent="0.3">
      <c r="A154" s="25"/>
      <c r="B154" s="25">
        <v>2007</v>
      </c>
      <c r="C154" s="25">
        <v>2008</v>
      </c>
      <c r="D154" s="25">
        <v>2009</v>
      </c>
      <c r="E154" s="25">
        <v>2010</v>
      </c>
      <c r="F154" s="25">
        <v>2011</v>
      </c>
      <c r="G154" s="25">
        <v>2012</v>
      </c>
      <c r="H154" s="25">
        <v>2013</v>
      </c>
      <c r="I154" s="25">
        <v>2014</v>
      </c>
      <c r="J154" s="25">
        <v>2015</v>
      </c>
      <c r="K154" s="25">
        <v>2016</v>
      </c>
      <c r="L154" s="25">
        <v>2017</v>
      </c>
    </row>
    <row r="155" spans="1:15" x14ac:dyDescent="0.3">
      <c r="A155" s="12" t="s">
        <v>1</v>
      </c>
      <c r="B155" s="26">
        <f>B138/B116*100</f>
        <v>18.655004301691999</v>
      </c>
      <c r="C155" s="26">
        <f t="shared" ref="C155:L155" si="76">C138/C116*100</f>
        <v>21.662747267948539</v>
      </c>
      <c r="D155" s="26">
        <f t="shared" si="76"/>
        <v>24.298434970318404</v>
      </c>
      <c r="E155" s="26">
        <f t="shared" si="76"/>
        <v>25.33972821742606</v>
      </c>
      <c r="F155" s="26">
        <f t="shared" si="76"/>
        <v>26.161337018028686</v>
      </c>
      <c r="G155" s="26">
        <f t="shared" si="76"/>
        <v>27.463420950407873</v>
      </c>
      <c r="H155" s="26">
        <f t="shared" si="76"/>
        <v>28.028627195836041</v>
      </c>
      <c r="I155" s="26">
        <f t="shared" si="76"/>
        <v>28.034796362198499</v>
      </c>
      <c r="J155" s="26">
        <f t="shared" si="76"/>
        <v>27.211906062261061</v>
      </c>
      <c r="K155" s="26">
        <f t="shared" si="76"/>
        <v>26.648275862068964</v>
      </c>
      <c r="L155" s="26">
        <f t="shared" si="76"/>
        <v>27.365517241379312</v>
      </c>
      <c r="M155" s="28"/>
      <c r="N155" s="28"/>
    </row>
    <row r="156" spans="1:15" x14ac:dyDescent="0.3">
      <c r="A156" s="12" t="s">
        <v>2</v>
      </c>
      <c r="B156" s="26">
        <f t="shared" ref="B156:L156" si="77">B139/B117*100</f>
        <v>15.253141167775313</v>
      </c>
      <c r="C156" s="26">
        <f t="shared" si="77"/>
        <v>16.585753376290935</v>
      </c>
      <c r="D156" s="26">
        <f t="shared" si="77"/>
        <v>18.404382811162474</v>
      </c>
      <c r="E156" s="26">
        <f t="shared" si="77"/>
        <v>19.749938307148145</v>
      </c>
      <c r="F156" s="26">
        <f t="shared" si="77"/>
        <v>21.454545454545453</v>
      </c>
      <c r="G156" s="26">
        <f t="shared" si="77"/>
        <v>22.234443746071651</v>
      </c>
      <c r="H156" s="26">
        <f t="shared" si="77"/>
        <v>22.577083826196674</v>
      </c>
      <c r="I156" s="26">
        <f t="shared" si="77"/>
        <v>22.595541401273884</v>
      </c>
      <c r="J156" s="26">
        <f t="shared" si="77"/>
        <v>22.998449359340569</v>
      </c>
      <c r="K156" s="26">
        <f t="shared" si="77"/>
        <v>22.914918610505119</v>
      </c>
      <c r="L156" s="26">
        <f t="shared" si="77"/>
        <v>23.437764606265876</v>
      </c>
      <c r="M156" s="28"/>
      <c r="N156" s="28"/>
    </row>
    <row r="157" spans="1:15" x14ac:dyDescent="0.3">
      <c r="A157" s="12" t="s">
        <v>18</v>
      </c>
      <c r="B157" s="26">
        <f t="shared" ref="B157:L157" si="78">B140/B118*100</f>
        <v>17.259931185486394</v>
      </c>
      <c r="C157" s="26">
        <f t="shared" si="78"/>
        <v>18.319912152269399</v>
      </c>
      <c r="D157" s="26">
        <f t="shared" si="78"/>
        <v>20.26276500447895</v>
      </c>
      <c r="E157" s="26">
        <f t="shared" si="78"/>
        <v>21.594586643130331</v>
      </c>
      <c r="F157" s="26">
        <f t="shared" si="78"/>
        <v>22.910037604859703</v>
      </c>
      <c r="G157" s="26">
        <f t="shared" si="78"/>
        <v>23.425129087779688</v>
      </c>
      <c r="H157" s="26">
        <f t="shared" si="78"/>
        <v>22.977962386062075</v>
      </c>
      <c r="I157" s="26">
        <f t="shared" si="78"/>
        <v>21.843568808425037</v>
      </c>
      <c r="J157" s="26">
        <f t="shared" si="78"/>
        <v>20.353120243531205</v>
      </c>
      <c r="K157" s="26">
        <f t="shared" si="78"/>
        <v>18.637401674701852</v>
      </c>
      <c r="L157" s="26">
        <f t="shared" si="78"/>
        <v>18.537549407114625</v>
      </c>
      <c r="M157" s="28"/>
      <c r="N157" s="28"/>
    </row>
    <row r="158" spans="1:15" x14ac:dyDescent="0.3">
      <c r="A158" s="12" t="s">
        <v>3</v>
      </c>
      <c r="B158" s="26">
        <f t="shared" ref="B158:L158" si="79">B141/B119*100</f>
        <v>17.381162199989632</v>
      </c>
      <c r="C158" s="26">
        <f t="shared" si="79"/>
        <v>18.834260512203681</v>
      </c>
      <c r="D158" s="26">
        <f t="shared" si="79"/>
        <v>20.424156340304648</v>
      </c>
      <c r="E158" s="26">
        <f t="shared" si="79"/>
        <v>21.792035398230087</v>
      </c>
      <c r="F158" s="26">
        <f t="shared" si="79"/>
        <v>23.016691672918231</v>
      </c>
      <c r="G158" s="26">
        <f t="shared" si="79"/>
        <v>23.973301195883934</v>
      </c>
      <c r="H158" s="26">
        <f t="shared" si="79"/>
        <v>23.675650557620816</v>
      </c>
      <c r="I158" s="26">
        <f t="shared" si="79"/>
        <v>24.207941829170405</v>
      </c>
      <c r="J158" s="26">
        <f t="shared" si="79"/>
        <v>23.400875968619147</v>
      </c>
      <c r="K158" s="26">
        <f t="shared" si="79"/>
        <v>23.021618652953219</v>
      </c>
      <c r="L158" s="26">
        <f t="shared" si="79"/>
        <v>22.79277873159565</v>
      </c>
      <c r="M158" s="28"/>
      <c r="N158" s="28"/>
    </row>
    <row r="159" spans="1:15" x14ac:dyDescent="0.3">
      <c r="A159" s="12" t="s">
        <v>4</v>
      </c>
      <c r="B159" s="26">
        <f t="shared" ref="B159:L159" si="80">B142/B120*100</f>
        <v>12.976855546687949</v>
      </c>
      <c r="C159" s="26">
        <f t="shared" si="80"/>
        <v>14.428425918671159</v>
      </c>
      <c r="D159" s="26">
        <f t="shared" si="80"/>
        <v>15.429984779299849</v>
      </c>
      <c r="E159" s="26">
        <f t="shared" si="80"/>
        <v>16.299394935385074</v>
      </c>
      <c r="F159" s="26">
        <f t="shared" si="80"/>
        <v>17.044744292069559</v>
      </c>
      <c r="G159" s="26">
        <f t="shared" si="80"/>
        <v>18.561224119801299</v>
      </c>
      <c r="H159" s="26">
        <f t="shared" si="80"/>
        <v>19.297860669226548</v>
      </c>
      <c r="I159" s="26">
        <f t="shared" si="80"/>
        <v>19.828029690600427</v>
      </c>
      <c r="J159" s="26">
        <f t="shared" si="80"/>
        <v>19.7582467239042</v>
      </c>
      <c r="K159" s="26">
        <f t="shared" si="80"/>
        <v>19.43744752308984</v>
      </c>
      <c r="L159" s="26">
        <f t="shared" si="80"/>
        <v>19.54582319545823</v>
      </c>
      <c r="M159" s="28"/>
      <c r="N159" s="28"/>
    </row>
    <row r="160" spans="1:15" x14ac:dyDescent="0.3">
      <c r="A160" s="12" t="s">
        <v>5</v>
      </c>
      <c r="B160" s="26">
        <f t="shared" ref="B160:L160" si="81">B143/B121*100</f>
        <v>10.566875653082549</v>
      </c>
      <c r="C160" s="26">
        <f t="shared" si="81"/>
        <v>12.416064867604208</v>
      </c>
      <c r="D160" s="26">
        <f t="shared" si="81"/>
        <v>13.924206888038515</v>
      </c>
      <c r="E160" s="26">
        <f t="shared" si="81"/>
        <v>14.63504095855239</v>
      </c>
      <c r="F160" s="26">
        <f t="shared" si="81"/>
        <v>16.029253087159816</v>
      </c>
      <c r="G160" s="26">
        <f t="shared" si="81"/>
        <v>17.061946902654867</v>
      </c>
      <c r="H160" s="26">
        <f t="shared" si="81"/>
        <v>17.247097844112769</v>
      </c>
      <c r="I160" s="26">
        <f t="shared" si="81"/>
        <v>17.417958889289579</v>
      </c>
      <c r="J160" s="26">
        <f t="shared" si="81"/>
        <v>17.40976645435244</v>
      </c>
      <c r="K160" s="26">
        <f t="shared" si="81"/>
        <v>17.006003654398331</v>
      </c>
      <c r="L160" s="26">
        <f t="shared" si="81"/>
        <v>18.544760866603081</v>
      </c>
      <c r="M160" s="28"/>
      <c r="N160" s="28"/>
    </row>
    <row r="161" spans="1:14" x14ac:dyDescent="0.3">
      <c r="A161" s="12" t="s">
        <v>6</v>
      </c>
      <c r="B161" s="26">
        <f t="shared" ref="B161:L161" si="82">B144/B122*100</f>
        <v>12.21295438162908</v>
      </c>
      <c r="C161" s="26">
        <f t="shared" si="82"/>
        <v>14.334608415542583</v>
      </c>
      <c r="D161" s="26">
        <f t="shared" si="82"/>
        <v>16.551857960609297</v>
      </c>
      <c r="E161" s="26">
        <f t="shared" si="82"/>
        <v>17.583450869769628</v>
      </c>
      <c r="F161" s="26">
        <f t="shared" si="82"/>
        <v>19.067950581395348</v>
      </c>
      <c r="G161" s="26">
        <f t="shared" si="82"/>
        <v>20.345576261986611</v>
      </c>
      <c r="H161" s="26">
        <f t="shared" si="82"/>
        <v>20.402377686328304</v>
      </c>
      <c r="I161" s="26">
        <f t="shared" si="82"/>
        <v>20.05824877865464</v>
      </c>
      <c r="J161" s="26">
        <f t="shared" si="82"/>
        <v>20.30476560225177</v>
      </c>
      <c r="K161" s="26">
        <f t="shared" si="82"/>
        <v>19.854132901134523</v>
      </c>
      <c r="L161" s="26">
        <f t="shared" si="82"/>
        <v>19.883040935672515</v>
      </c>
      <c r="M161" s="28"/>
      <c r="N161" s="28"/>
    </row>
    <row r="162" spans="1:14" x14ac:dyDescent="0.3">
      <c r="A162" s="12" t="s">
        <v>19</v>
      </c>
      <c r="B162" s="26">
        <f t="shared" ref="B162:L162" si="83">B145/B123*100</f>
        <v>13.059343191857115</v>
      </c>
      <c r="C162" s="26">
        <f t="shared" si="83"/>
        <v>14.877889024047908</v>
      </c>
      <c r="D162" s="26">
        <f t="shared" si="83"/>
        <v>16.519200948645445</v>
      </c>
      <c r="E162" s="26">
        <f t="shared" si="83"/>
        <v>17.639150309222909</v>
      </c>
      <c r="F162" s="26">
        <f t="shared" si="83"/>
        <v>18.67485739359368</v>
      </c>
      <c r="G162" s="26">
        <f t="shared" si="83"/>
        <v>19.093309859154932</v>
      </c>
      <c r="H162" s="26">
        <f t="shared" si="83"/>
        <v>19.248867974784691</v>
      </c>
      <c r="I162" s="26">
        <f t="shared" si="83"/>
        <v>19.264244055630328</v>
      </c>
      <c r="J162" s="26">
        <f t="shared" si="83"/>
        <v>18.47418912745546</v>
      </c>
      <c r="K162" s="26">
        <f t="shared" si="83"/>
        <v>17.365550959007145</v>
      </c>
      <c r="L162" s="26">
        <f t="shared" si="83"/>
        <v>17.321150855365474</v>
      </c>
      <c r="M162" s="28"/>
      <c r="N162" s="28"/>
    </row>
    <row r="163" spans="1:14" x14ac:dyDescent="0.3">
      <c r="A163" s="12" t="s">
        <v>8</v>
      </c>
      <c r="B163" s="26">
        <f t="shared" ref="B163:L163" si="84">B146/B124*100</f>
        <v>9.6319689056237099</v>
      </c>
      <c r="C163" s="26">
        <f t="shared" si="84"/>
        <v>10.805084745762713</v>
      </c>
      <c r="D163" s="26">
        <f t="shared" si="84"/>
        <v>12.483688560243584</v>
      </c>
      <c r="E163" s="26">
        <f t="shared" si="84"/>
        <v>13.070932435276783</v>
      </c>
      <c r="F163" s="26">
        <f t="shared" si="84"/>
        <v>14.407651172357056</v>
      </c>
      <c r="G163" s="26">
        <f t="shared" si="84"/>
        <v>15.581654348486381</v>
      </c>
      <c r="H163" s="26">
        <f t="shared" si="84"/>
        <v>15.877691995123932</v>
      </c>
      <c r="I163" s="26">
        <f t="shared" si="84"/>
        <v>15.835073068893529</v>
      </c>
      <c r="J163" s="26">
        <f t="shared" si="84"/>
        <v>15.693391694245756</v>
      </c>
      <c r="K163" s="26">
        <f t="shared" si="84"/>
        <v>15.018801150188011</v>
      </c>
      <c r="L163" s="26">
        <f t="shared" si="84"/>
        <v>15.142310721115987</v>
      </c>
      <c r="M163" s="28"/>
      <c r="N163" s="28"/>
    </row>
    <row r="164" spans="1:14" x14ac:dyDescent="0.3">
      <c r="A164" s="12" t="s">
        <v>9</v>
      </c>
      <c r="B164" s="26">
        <f t="shared" ref="B164:L164" si="85">B147/B125*100</f>
        <v>14.423380173108596</v>
      </c>
      <c r="C164" s="26">
        <f t="shared" si="85"/>
        <v>16.009162203356635</v>
      </c>
      <c r="D164" s="26">
        <f t="shared" si="85"/>
        <v>17.639529986870681</v>
      </c>
      <c r="E164" s="26">
        <f t="shared" si="85"/>
        <v>18.711043921841274</v>
      </c>
      <c r="F164" s="26">
        <f t="shared" si="85"/>
        <v>19.890854943209721</v>
      </c>
      <c r="G164" s="26">
        <f t="shared" si="85"/>
        <v>20.913928012519563</v>
      </c>
      <c r="H164" s="26">
        <f t="shared" si="85"/>
        <v>21.086352509661626</v>
      </c>
      <c r="I164" s="26">
        <f t="shared" si="85"/>
        <v>21.120434747862223</v>
      </c>
      <c r="J164" s="26">
        <f t="shared" si="85"/>
        <v>20.696638979312382</v>
      </c>
      <c r="K164" s="26">
        <f t="shared" si="85"/>
        <v>20.082787750791976</v>
      </c>
      <c r="L164" s="26">
        <f t="shared" si="85"/>
        <v>20.270082982519966</v>
      </c>
      <c r="M164" s="28"/>
      <c r="N164" s="28"/>
    </row>
  </sheetData>
  <mergeCells count="11">
    <mergeCell ref="C100:L100"/>
    <mergeCell ref="A3:A4"/>
    <mergeCell ref="B3:L3"/>
    <mergeCell ref="C43:L43"/>
    <mergeCell ref="A98:A99"/>
    <mergeCell ref="B98:L98"/>
    <mergeCell ref="C5:L5"/>
    <mergeCell ref="C16:L16"/>
    <mergeCell ref="C27:L27"/>
    <mergeCell ref="A41:A42"/>
    <mergeCell ref="B41:L41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B944-1CDF-4FFA-ADAB-55AC10784AB7}">
  <dimension ref="A1:M48"/>
  <sheetViews>
    <sheetView showGridLines="0" workbookViewId="0">
      <selection activeCell="A20" sqref="A20"/>
    </sheetView>
  </sheetViews>
  <sheetFormatPr defaultRowHeight="10.199999999999999" x14ac:dyDescent="0.3"/>
  <cols>
    <col min="1" max="1" width="12.44140625" style="5" customWidth="1"/>
    <col min="2" max="9" width="11.6640625" style="5" customWidth="1"/>
    <col min="10" max="12" width="9.109375" style="5" customWidth="1"/>
    <col min="13" max="234" width="9.109375" style="5"/>
    <col min="235" max="235" width="10.44140625" style="5" customWidth="1"/>
    <col min="236" max="239" width="8.33203125" style="5" customWidth="1"/>
    <col min="240" max="240" width="9.109375" style="5"/>
    <col min="241" max="243" width="8.33203125" style="5" customWidth="1"/>
    <col min="244" max="244" width="10" style="5" bestFit="1" customWidth="1"/>
    <col min="245" max="245" width="10" style="5" customWidth="1"/>
    <col min="246" max="490" width="9.109375" style="5"/>
    <col min="491" max="491" width="10.44140625" style="5" customWidth="1"/>
    <col min="492" max="495" width="8.33203125" style="5" customWidth="1"/>
    <col min="496" max="496" width="9.109375" style="5"/>
    <col min="497" max="499" width="8.33203125" style="5" customWidth="1"/>
    <col min="500" max="500" width="10" style="5" bestFit="1" customWidth="1"/>
    <col min="501" max="501" width="10" style="5" customWidth="1"/>
    <col min="502" max="746" width="9.109375" style="5"/>
    <col min="747" max="747" width="10.44140625" style="5" customWidth="1"/>
    <col min="748" max="751" width="8.33203125" style="5" customWidth="1"/>
    <col min="752" max="752" width="9.109375" style="5"/>
    <col min="753" max="755" width="8.33203125" style="5" customWidth="1"/>
    <col min="756" max="756" width="10" style="5" bestFit="1" customWidth="1"/>
    <col min="757" max="757" width="10" style="5" customWidth="1"/>
    <col min="758" max="1002" width="9.109375" style="5"/>
    <col min="1003" max="1003" width="10.44140625" style="5" customWidth="1"/>
    <col min="1004" max="1007" width="8.33203125" style="5" customWidth="1"/>
    <col min="1008" max="1008" width="9.109375" style="5"/>
    <col min="1009" max="1011" width="8.33203125" style="5" customWidth="1"/>
    <col min="1012" max="1012" width="10" style="5" bestFit="1" customWidth="1"/>
    <col min="1013" max="1013" width="10" style="5" customWidth="1"/>
    <col min="1014" max="1258" width="9.109375" style="5"/>
    <col min="1259" max="1259" width="10.44140625" style="5" customWidth="1"/>
    <col min="1260" max="1263" width="8.33203125" style="5" customWidth="1"/>
    <col min="1264" max="1264" width="9.109375" style="5"/>
    <col min="1265" max="1267" width="8.33203125" style="5" customWidth="1"/>
    <col min="1268" max="1268" width="10" style="5" bestFit="1" customWidth="1"/>
    <col min="1269" max="1269" width="10" style="5" customWidth="1"/>
    <col min="1270" max="1514" width="9.109375" style="5"/>
    <col min="1515" max="1515" width="10.44140625" style="5" customWidth="1"/>
    <col min="1516" max="1519" width="8.33203125" style="5" customWidth="1"/>
    <col min="1520" max="1520" width="9.109375" style="5"/>
    <col min="1521" max="1523" width="8.33203125" style="5" customWidth="1"/>
    <col min="1524" max="1524" width="10" style="5" bestFit="1" customWidth="1"/>
    <col min="1525" max="1525" width="10" style="5" customWidth="1"/>
    <col min="1526" max="1770" width="9.109375" style="5"/>
    <col min="1771" max="1771" width="10.44140625" style="5" customWidth="1"/>
    <col min="1772" max="1775" width="8.33203125" style="5" customWidth="1"/>
    <col min="1776" max="1776" width="9.109375" style="5"/>
    <col min="1777" max="1779" width="8.33203125" style="5" customWidth="1"/>
    <col min="1780" max="1780" width="10" style="5" bestFit="1" customWidth="1"/>
    <col min="1781" max="1781" width="10" style="5" customWidth="1"/>
    <col min="1782" max="2026" width="9.109375" style="5"/>
    <col min="2027" max="2027" width="10.44140625" style="5" customWidth="1"/>
    <col min="2028" max="2031" width="8.33203125" style="5" customWidth="1"/>
    <col min="2032" max="2032" width="9.109375" style="5"/>
    <col min="2033" max="2035" width="8.33203125" style="5" customWidth="1"/>
    <col min="2036" max="2036" width="10" style="5" bestFit="1" customWidth="1"/>
    <col min="2037" max="2037" width="10" style="5" customWidth="1"/>
    <col min="2038" max="2282" width="9.109375" style="5"/>
    <col min="2283" max="2283" width="10.44140625" style="5" customWidth="1"/>
    <col min="2284" max="2287" width="8.33203125" style="5" customWidth="1"/>
    <col min="2288" max="2288" width="9.109375" style="5"/>
    <col min="2289" max="2291" width="8.33203125" style="5" customWidth="1"/>
    <col min="2292" max="2292" width="10" style="5" bestFit="1" customWidth="1"/>
    <col min="2293" max="2293" width="10" style="5" customWidth="1"/>
    <col min="2294" max="2538" width="9.109375" style="5"/>
    <col min="2539" max="2539" width="10.44140625" style="5" customWidth="1"/>
    <col min="2540" max="2543" width="8.33203125" style="5" customWidth="1"/>
    <col min="2544" max="2544" width="9.109375" style="5"/>
    <col min="2545" max="2547" width="8.33203125" style="5" customWidth="1"/>
    <col min="2548" max="2548" width="10" style="5" bestFit="1" customWidth="1"/>
    <col min="2549" max="2549" width="10" style="5" customWidth="1"/>
    <col min="2550" max="2794" width="9.109375" style="5"/>
    <col min="2795" max="2795" width="10.44140625" style="5" customWidth="1"/>
    <col min="2796" max="2799" width="8.33203125" style="5" customWidth="1"/>
    <col min="2800" max="2800" width="9.109375" style="5"/>
    <col min="2801" max="2803" width="8.33203125" style="5" customWidth="1"/>
    <col min="2804" max="2804" width="10" style="5" bestFit="1" customWidth="1"/>
    <col min="2805" max="2805" width="10" style="5" customWidth="1"/>
    <col min="2806" max="3050" width="9.109375" style="5"/>
    <col min="3051" max="3051" width="10.44140625" style="5" customWidth="1"/>
    <col min="3052" max="3055" width="8.33203125" style="5" customWidth="1"/>
    <col min="3056" max="3056" width="9.109375" style="5"/>
    <col min="3057" max="3059" width="8.33203125" style="5" customWidth="1"/>
    <col min="3060" max="3060" width="10" style="5" bestFit="1" customWidth="1"/>
    <col min="3061" max="3061" width="10" style="5" customWidth="1"/>
    <col min="3062" max="3306" width="9.109375" style="5"/>
    <col min="3307" max="3307" width="10.44140625" style="5" customWidth="1"/>
    <col min="3308" max="3311" width="8.33203125" style="5" customWidth="1"/>
    <col min="3312" max="3312" width="9.109375" style="5"/>
    <col min="3313" max="3315" width="8.33203125" style="5" customWidth="1"/>
    <col min="3316" max="3316" width="10" style="5" bestFit="1" customWidth="1"/>
    <col min="3317" max="3317" width="10" style="5" customWidth="1"/>
    <col min="3318" max="3562" width="9.109375" style="5"/>
    <col min="3563" max="3563" width="10.44140625" style="5" customWidth="1"/>
    <col min="3564" max="3567" width="8.33203125" style="5" customWidth="1"/>
    <col min="3568" max="3568" width="9.109375" style="5"/>
    <col min="3569" max="3571" width="8.33203125" style="5" customWidth="1"/>
    <col min="3572" max="3572" width="10" style="5" bestFit="1" customWidth="1"/>
    <col min="3573" max="3573" width="10" style="5" customWidth="1"/>
    <col min="3574" max="3818" width="9.109375" style="5"/>
    <col min="3819" max="3819" width="10.44140625" style="5" customWidth="1"/>
    <col min="3820" max="3823" width="8.33203125" style="5" customWidth="1"/>
    <col min="3824" max="3824" width="9.109375" style="5"/>
    <col min="3825" max="3827" width="8.33203125" style="5" customWidth="1"/>
    <col min="3828" max="3828" width="10" style="5" bestFit="1" customWidth="1"/>
    <col min="3829" max="3829" width="10" style="5" customWidth="1"/>
    <col min="3830" max="4074" width="9.109375" style="5"/>
    <col min="4075" max="4075" width="10.44140625" style="5" customWidth="1"/>
    <col min="4076" max="4079" width="8.33203125" style="5" customWidth="1"/>
    <col min="4080" max="4080" width="9.109375" style="5"/>
    <col min="4081" max="4083" width="8.33203125" style="5" customWidth="1"/>
    <col min="4084" max="4084" width="10" style="5" bestFit="1" customWidth="1"/>
    <col min="4085" max="4085" width="10" style="5" customWidth="1"/>
    <col min="4086" max="4330" width="9.109375" style="5"/>
    <col min="4331" max="4331" width="10.44140625" style="5" customWidth="1"/>
    <col min="4332" max="4335" width="8.33203125" style="5" customWidth="1"/>
    <col min="4336" max="4336" width="9.109375" style="5"/>
    <col min="4337" max="4339" width="8.33203125" style="5" customWidth="1"/>
    <col min="4340" max="4340" width="10" style="5" bestFit="1" customWidth="1"/>
    <col min="4341" max="4341" width="10" style="5" customWidth="1"/>
    <col min="4342" max="4586" width="9.109375" style="5"/>
    <col min="4587" max="4587" width="10.44140625" style="5" customWidth="1"/>
    <col min="4588" max="4591" width="8.33203125" style="5" customWidth="1"/>
    <col min="4592" max="4592" width="9.109375" style="5"/>
    <col min="4593" max="4595" width="8.33203125" style="5" customWidth="1"/>
    <col min="4596" max="4596" width="10" style="5" bestFit="1" customWidth="1"/>
    <col min="4597" max="4597" width="10" style="5" customWidth="1"/>
    <col min="4598" max="4842" width="9.109375" style="5"/>
    <col min="4843" max="4843" width="10.44140625" style="5" customWidth="1"/>
    <col min="4844" max="4847" width="8.33203125" style="5" customWidth="1"/>
    <col min="4848" max="4848" width="9.109375" style="5"/>
    <col min="4849" max="4851" width="8.33203125" style="5" customWidth="1"/>
    <col min="4852" max="4852" width="10" style="5" bestFit="1" customWidth="1"/>
    <col min="4853" max="4853" width="10" style="5" customWidth="1"/>
    <col min="4854" max="5098" width="9.109375" style="5"/>
    <col min="5099" max="5099" width="10.44140625" style="5" customWidth="1"/>
    <col min="5100" max="5103" width="8.33203125" style="5" customWidth="1"/>
    <col min="5104" max="5104" width="9.109375" style="5"/>
    <col min="5105" max="5107" width="8.33203125" style="5" customWidth="1"/>
    <col min="5108" max="5108" width="10" style="5" bestFit="1" customWidth="1"/>
    <col min="5109" max="5109" width="10" style="5" customWidth="1"/>
    <col min="5110" max="5354" width="9.109375" style="5"/>
    <col min="5355" max="5355" width="10.44140625" style="5" customWidth="1"/>
    <col min="5356" max="5359" width="8.33203125" style="5" customWidth="1"/>
    <col min="5360" max="5360" width="9.109375" style="5"/>
    <col min="5361" max="5363" width="8.33203125" style="5" customWidth="1"/>
    <col min="5364" max="5364" width="10" style="5" bestFit="1" customWidth="1"/>
    <col min="5365" max="5365" width="10" style="5" customWidth="1"/>
    <col min="5366" max="5610" width="9.109375" style="5"/>
    <col min="5611" max="5611" width="10.44140625" style="5" customWidth="1"/>
    <col min="5612" max="5615" width="8.33203125" style="5" customWidth="1"/>
    <col min="5616" max="5616" width="9.109375" style="5"/>
    <col min="5617" max="5619" width="8.33203125" style="5" customWidth="1"/>
    <col min="5620" max="5620" width="10" style="5" bestFit="1" customWidth="1"/>
    <col min="5621" max="5621" width="10" style="5" customWidth="1"/>
    <col min="5622" max="5866" width="9.109375" style="5"/>
    <col min="5867" max="5867" width="10.44140625" style="5" customWidth="1"/>
    <col min="5868" max="5871" width="8.33203125" style="5" customWidth="1"/>
    <col min="5872" max="5872" width="9.109375" style="5"/>
    <col min="5873" max="5875" width="8.33203125" style="5" customWidth="1"/>
    <col min="5876" max="5876" width="10" style="5" bestFit="1" customWidth="1"/>
    <col min="5877" max="5877" width="10" style="5" customWidth="1"/>
    <col min="5878" max="6122" width="9.109375" style="5"/>
    <col min="6123" max="6123" width="10.44140625" style="5" customWidth="1"/>
    <col min="6124" max="6127" width="8.33203125" style="5" customWidth="1"/>
    <col min="6128" max="6128" width="9.109375" style="5"/>
    <col min="6129" max="6131" width="8.33203125" style="5" customWidth="1"/>
    <col min="6132" max="6132" width="10" style="5" bestFit="1" customWidth="1"/>
    <col min="6133" max="6133" width="10" style="5" customWidth="1"/>
    <col min="6134" max="6378" width="9.109375" style="5"/>
    <col min="6379" max="6379" width="10.44140625" style="5" customWidth="1"/>
    <col min="6380" max="6383" width="8.33203125" style="5" customWidth="1"/>
    <col min="6384" max="6384" width="9.109375" style="5"/>
    <col min="6385" max="6387" width="8.33203125" style="5" customWidth="1"/>
    <col min="6388" max="6388" width="10" style="5" bestFit="1" customWidth="1"/>
    <col min="6389" max="6389" width="10" style="5" customWidth="1"/>
    <col min="6390" max="6634" width="9.109375" style="5"/>
    <col min="6635" max="6635" width="10.44140625" style="5" customWidth="1"/>
    <col min="6636" max="6639" width="8.33203125" style="5" customWidth="1"/>
    <col min="6640" max="6640" width="9.109375" style="5"/>
    <col min="6641" max="6643" width="8.33203125" style="5" customWidth="1"/>
    <col min="6644" max="6644" width="10" style="5" bestFit="1" customWidth="1"/>
    <col min="6645" max="6645" width="10" style="5" customWidth="1"/>
    <col min="6646" max="6890" width="9.109375" style="5"/>
    <col min="6891" max="6891" width="10.44140625" style="5" customWidth="1"/>
    <col min="6892" max="6895" width="8.33203125" style="5" customWidth="1"/>
    <col min="6896" max="6896" width="9.109375" style="5"/>
    <col min="6897" max="6899" width="8.33203125" style="5" customWidth="1"/>
    <col min="6900" max="6900" width="10" style="5" bestFit="1" customWidth="1"/>
    <col min="6901" max="6901" width="10" style="5" customWidth="1"/>
    <col min="6902" max="7146" width="9.109375" style="5"/>
    <col min="7147" max="7147" width="10.44140625" style="5" customWidth="1"/>
    <col min="7148" max="7151" width="8.33203125" style="5" customWidth="1"/>
    <col min="7152" max="7152" width="9.109375" style="5"/>
    <col min="7153" max="7155" width="8.33203125" style="5" customWidth="1"/>
    <col min="7156" max="7156" width="10" style="5" bestFit="1" customWidth="1"/>
    <col min="7157" max="7157" width="10" style="5" customWidth="1"/>
    <col min="7158" max="7402" width="9.109375" style="5"/>
    <col min="7403" max="7403" width="10.44140625" style="5" customWidth="1"/>
    <col min="7404" max="7407" width="8.33203125" style="5" customWidth="1"/>
    <col min="7408" max="7408" width="9.109375" style="5"/>
    <col min="7409" max="7411" width="8.33203125" style="5" customWidth="1"/>
    <col min="7412" max="7412" width="10" style="5" bestFit="1" customWidth="1"/>
    <col min="7413" max="7413" width="10" style="5" customWidth="1"/>
    <col min="7414" max="7658" width="9.109375" style="5"/>
    <col min="7659" max="7659" width="10.44140625" style="5" customWidth="1"/>
    <col min="7660" max="7663" width="8.33203125" style="5" customWidth="1"/>
    <col min="7664" max="7664" width="9.109375" style="5"/>
    <col min="7665" max="7667" width="8.33203125" style="5" customWidth="1"/>
    <col min="7668" max="7668" width="10" style="5" bestFit="1" customWidth="1"/>
    <col min="7669" max="7669" width="10" style="5" customWidth="1"/>
    <col min="7670" max="7914" width="9.109375" style="5"/>
    <col min="7915" max="7915" width="10.44140625" style="5" customWidth="1"/>
    <col min="7916" max="7919" width="8.33203125" style="5" customWidth="1"/>
    <col min="7920" max="7920" width="9.109375" style="5"/>
    <col min="7921" max="7923" width="8.33203125" style="5" customWidth="1"/>
    <col min="7924" max="7924" width="10" style="5" bestFit="1" customWidth="1"/>
    <col min="7925" max="7925" width="10" style="5" customWidth="1"/>
    <col min="7926" max="8170" width="9.109375" style="5"/>
    <col min="8171" max="8171" width="10.44140625" style="5" customWidth="1"/>
    <col min="8172" max="8175" width="8.33203125" style="5" customWidth="1"/>
    <col min="8176" max="8176" width="9.109375" style="5"/>
    <col min="8177" max="8179" width="8.33203125" style="5" customWidth="1"/>
    <col min="8180" max="8180" width="10" style="5" bestFit="1" customWidth="1"/>
    <col min="8181" max="8181" width="10" style="5" customWidth="1"/>
    <col min="8182" max="8426" width="9.109375" style="5"/>
    <col min="8427" max="8427" width="10.44140625" style="5" customWidth="1"/>
    <col min="8428" max="8431" width="8.33203125" style="5" customWidth="1"/>
    <col min="8432" max="8432" width="9.109375" style="5"/>
    <col min="8433" max="8435" width="8.33203125" style="5" customWidth="1"/>
    <col min="8436" max="8436" width="10" style="5" bestFit="1" customWidth="1"/>
    <col min="8437" max="8437" width="10" style="5" customWidth="1"/>
    <col min="8438" max="8682" width="9.109375" style="5"/>
    <col min="8683" max="8683" width="10.44140625" style="5" customWidth="1"/>
    <col min="8684" max="8687" width="8.33203125" style="5" customWidth="1"/>
    <col min="8688" max="8688" width="9.109375" style="5"/>
    <col min="8689" max="8691" width="8.33203125" style="5" customWidth="1"/>
    <col min="8692" max="8692" width="10" style="5" bestFit="1" customWidth="1"/>
    <col min="8693" max="8693" width="10" style="5" customWidth="1"/>
    <col min="8694" max="8938" width="9.109375" style="5"/>
    <col min="8939" max="8939" width="10.44140625" style="5" customWidth="1"/>
    <col min="8940" max="8943" width="8.33203125" style="5" customWidth="1"/>
    <col min="8944" max="8944" width="9.109375" style="5"/>
    <col min="8945" max="8947" width="8.33203125" style="5" customWidth="1"/>
    <col min="8948" max="8948" width="10" style="5" bestFit="1" customWidth="1"/>
    <col min="8949" max="8949" width="10" style="5" customWidth="1"/>
    <col min="8950" max="9194" width="9.109375" style="5"/>
    <col min="9195" max="9195" width="10.44140625" style="5" customWidth="1"/>
    <col min="9196" max="9199" width="8.33203125" style="5" customWidth="1"/>
    <col min="9200" max="9200" width="9.109375" style="5"/>
    <col min="9201" max="9203" width="8.33203125" style="5" customWidth="1"/>
    <col min="9204" max="9204" width="10" style="5" bestFit="1" customWidth="1"/>
    <col min="9205" max="9205" width="10" style="5" customWidth="1"/>
    <col min="9206" max="9450" width="9.109375" style="5"/>
    <col min="9451" max="9451" width="10.44140625" style="5" customWidth="1"/>
    <col min="9452" max="9455" width="8.33203125" style="5" customWidth="1"/>
    <col min="9456" max="9456" width="9.109375" style="5"/>
    <col min="9457" max="9459" width="8.33203125" style="5" customWidth="1"/>
    <col min="9460" max="9460" width="10" style="5" bestFit="1" customWidth="1"/>
    <col min="9461" max="9461" width="10" style="5" customWidth="1"/>
    <col min="9462" max="9706" width="9.109375" style="5"/>
    <col min="9707" max="9707" width="10.44140625" style="5" customWidth="1"/>
    <col min="9708" max="9711" width="8.33203125" style="5" customWidth="1"/>
    <col min="9712" max="9712" width="9.109375" style="5"/>
    <col min="9713" max="9715" width="8.33203125" style="5" customWidth="1"/>
    <col min="9716" max="9716" width="10" style="5" bestFit="1" customWidth="1"/>
    <col min="9717" max="9717" width="10" style="5" customWidth="1"/>
    <col min="9718" max="9962" width="9.109375" style="5"/>
    <col min="9963" max="9963" width="10.44140625" style="5" customWidth="1"/>
    <col min="9964" max="9967" width="8.33203125" style="5" customWidth="1"/>
    <col min="9968" max="9968" width="9.109375" style="5"/>
    <col min="9969" max="9971" width="8.33203125" style="5" customWidth="1"/>
    <col min="9972" max="9972" width="10" style="5" bestFit="1" customWidth="1"/>
    <col min="9973" max="9973" width="10" style="5" customWidth="1"/>
    <col min="9974" max="10218" width="9.109375" style="5"/>
    <col min="10219" max="10219" width="10.44140625" style="5" customWidth="1"/>
    <col min="10220" max="10223" width="8.33203125" style="5" customWidth="1"/>
    <col min="10224" max="10224" width="9.109375" style="5"/>
    <col min="10225" max="10227" width="8.33203125" style="5" customWidth="1"/>
    <col min="10228" max="10228" width="10" style="5" bestFit="1" customWidth="1"/>
    <col min="10229" max="10229" width="10" style="5" customWidth="1"/>
    <col min="10230" max="10474" width="9.109375" style="5"/>
    <col min="10475" max="10475" width="10.44140625" style="5" customWidth="1"/>
    <col min="10476" max="10479" width="8.33203125" style="5" customWidth="1"/>
    <col min="10480" max="10480" width="9.109375" style="5"/>
    <col min="10481" max="10483" width="8.33203125" style="5" customWidth="1"/>
    <col min="10484" max="10484" width="10" style="5" bestFit="1" customWidth="1"/>
    <col min="10485" max="10485" width="10" style="5" customWidth="1"/>
    <col min="10486" max="10730" width="9.109375" style="5"/>
    <col min="10731" max="10731" width="10.44140625" style="5" customWidth="1"/>
    <col min="10732" max="10735" width="8.33203125" style="5" customWidth="1"/>
    <col min="10736" max="10736" width="9.109375" style="5"/>
    <col min="10737" max="10739" width="8.33203125" style="5" customWidth="1"/>
    <col min="10740" max="10740" width="10" style="5" bestFit="1" customWidth="1"/>
    <col min="10741" max="10741" width="10" style="5" customWidth="1"/>
    <col min="10742" max="10986" width="9.109375" style="5"/>
    <col min="10987" max="10987" width="10.44140625" style="5" customWidth="1"/>
    <col min="10988" max="10991" width="8.33203125" style="5" customWidth="1"/>
    <col min="10992" max="10992" width="9.109375" style="5"/>
    <col min="10993" max="10995" width="8.33203125" style="5" customWidth="1"/>
    <col min="10996" max="10996" width="10" style="5" bestFit="1" customWidth="1"/>
    <col min="10997" max="10997" width="10" style="5" customWidth="1"/>
    <col min="10998" max="11242" width="9.109375" style="5"/>
    <col min="11243" max="11243" width="10.44140625" style="5" customWidth="1"/>
    <col min="11244" max="11247" width="8.33203125" style="5" customWidth="1"/>
    <col min="11248" max="11248" width="9.109375" style="5"/>
    <col min="11249" max="11251" width="8.33203125" style="5" customWidth="1"/>
    <col min="11252" max="11252" width="10" style="5" bestFit="1" customWidth="1"/>
    <col min="11253" max="11253" width="10" style="5" customWidth="1"/>
    <col min="11254" max="11498" width="9.109375" style="5"/>
    <col min="11499" max="11499" width="10.44140625" style="5" customWidth="1"/>
    <col min="11500" max="11503" width="8.33203125" style="5" customWidth="1"/>
    <col min="11504" max="11504" width="9.109375" style="5"/>
    <col min="11505" max="11507" width="8.33203125" style="5" customWidth="1"/>
    <col min="11508" max="11508" width="10" style="5" bestFit="1" customWidth="1"/>
    <col min="11509" max="11509" width="10" style="5" customWidth="1"/>
    <col min="11510" max="11754" width="9.109375" style="5"/>
    <col min="11755" max="11755" width="10.44140625" style="5" customWidth="1"/>
    <col min="11756" max="11759" width="8.33203125" style="5" customWidth="1"/>
    <col min="11760" max="11760" width="9.109375" style="5"/>
    <col min="11761" max="11763" width="8.33203125" style="5" customWidth="1"/>
    <col min="11764" max="11764" width="10" style="5" bestFit="1" customWidth="1"/>
    <col min="11765" max="11765" width="10" style="5" customWidth="1"/>
    <col min="11766" max="12010" width="9.109375" style="5"/>
    <col min="12011" max="12011" width="10.44140625" style="5" customWidth="1"/>
    <col min="12012" max="12015" width="8.33203125" style="5" customWidth="1"/>
    <col min="12016" max="12016" width="9.109375" style="5"/>
    <col min="12017" max="12019" width="8.33203125" style="5" customWidth="1"/>
    <col min="12020" max="12020" width="10" style="5" bestFit="1" customWidth="1"/>
    <col min="12021" max="12021" width="10" style="5" customWidth="1"/>
    <col min="12022" max="12266" width="9.109375" style="5"/>
    <col min="12267" max="12267" width="10.44140625" style="5" customWidth="1"/>
    <col min="12268" max="12271" width="8.33203125" style="5" customWidth="1"/>
    <col min="12272" max="12272" width="9.109375" style="5"/>
    <col min="12273" max="12275" width="8.33203125" style="5" customWidth="1"/>
    <col min="12276" max="12276" width="10" style="5" bestFit="1" customWidth="1"/>
    <col min="12277" max="12277" width="10" style="5" customWidth="1"/>
    <col min="12278" max="12522" width="9.109375" style="5"/>
    <col min="12523" max="12523" width="10.44140625" style="5" customWidth="1"/>
    <col min="12524" max="12527" width="8.33203125" style="5" customWidth="1"/>
    <col min="12528" max="12528" width="9.109375" style="5"/>
    <col min="12529" max="12531" width="8.33203125" style="5" customWidth="1"/>
    <col min="12532" max="12532" width="10" style="5" bestFit="1" customWidth="1"/>
    <col min="12533" max="12533" width="10" style="5" customWidth="1"/>
    <col min="12534" max="12778" width="9.109375" style="5"/>
    <col min="12779" max="12779" width="10.44140625" style="5" customWidth="1"/>
    <col min="12780" max="12783" width="8.33203125" style="5" customWidth="1"/>
    <col min="12784" max="12784" width="9.109375" style="5"/>
    <col min="12785" max="12787" width="8.33203125" style="5" customWidth="1"/>
    <col min="12788" max="12788" width="10" style="5" bestFit="1" customWidth="1"/>
    <col min="12789" max="12789" width="10" style="5" customWidth="1"/>
    <col min="12790" max="13034" width="9.109375" style="5"/>
    <col min="13035" max="13035" width="10.44140625" style="5" customWidth="1"/>
    <col min="13036" max="13039" width="8.33203125" style="5" customWidth="1"/>
    <col min="13040" max="13040" width="9.109375" style="5"/>
    <col min="13041" max="13043" width="8.33203125" style="5" customWidth="1"/>
    <col min="13044" max="13044" width="10" style="5" bestFit="1" customWidth="1"/>
    <col min="13045" max="13045" width="10" style="5" customWidth="1"/>
    <col min="13046" max="13290" width="9.109375" style="5"/>
    <col min="13291" max="13291" width="10.44140625" style="5" customWidth="1"/>
    <col min="13292" max="13295" width="8.33203125" style="5" customWidth="1"/>
    <col min="13296" max="13296" width="9.109375" style="5"/>
    <col min="13297" max="13299" width="8.33203125" style="5" customWidth="1"/>
    <col min="13300" max="13300" width="10" style="5" bestFit="1" customWidth="1"/>
    <col min="13301" max="13301" width="10" style="5" customWidth="1"/>
    <col min="13302" max="13546" width="9.109375" style="5"/>
    <col min="13547" max="13547" width="10.44140625" style="5" customWidth="1"/>
    <col min="13548" max="13551" width="8.33203125" style="5" customWidth="1"/>
    <col min="13552" max="13552" width="9.109375" style="5"/>
    <col min="13553" max="13555" width="8.33203125" style="5" customWidth="1"/>
    <col min="13556" max="13556" width="10" style="5" bestFit="1" customWidth="1"/>
    <col min="13557" max="13557" width="10" style="5" customWidth="1"/>
    <col min="13558" max="13802" width="9.109375" style="5"/>
    <col min="13803" max="13803" width="10.44140625" style="5" customWidth="1"/>
    <col min="13804" max="13807" width="8.33203125" style="5" customWidth="1"/>
    <col min="13808" max="13808" width="9.109375" style="5"/>
    <col min="13809" max="13811" width="8.33203125" style="5" customWidth="1"/>
    <col min="13812" max="13812" width="10" style="5" bestFit="1" customWidth="1"/>
    <col min="13813" max="13813" width="10" style="5" customWidth="1"/>
    <col min="13814" max="14058" width="9.109375" style="5"/>
    <col min="14059" max="14059" width="10.44140625" style="5" customWidth="1"/>
    <col min="14060" max="14063" width="8.33203125" style="5" customWidth="1"/>
    <col min="14064" max="14064" width="9.109375" style="5"/>
    <col min="14065" max="14067" width="8.33203125" style="5" customWidth="1"/>
    <col min="14068" max="14068" width="10" style="5" bestFit="1" customWidth="1"/>
    <col min="14069" max="14069" width="10" style="5" customWidth="1"/>
    <col min="14070" max="14314" width="9.109375" style="5"/>
    <col min="14315" max="14315" width="10.44140625" style="5" customWidth="1"/>
    <col min="14316" max="14319" width="8.33203125" style="5" customWidth="1"/>
    <col min="14320" max="14320" width="9.109375" style="5"/>
    <col min="14321" max="14323" width="8.33203125" style="5" customWidth="1"/>
    <col min="14324" max="14324" width="10" style="5" bestFit="1" customWidth="1"/>
    <col min="14325" max="14325" width="10" style="5" customWidth="1"/>
    <col min="14326" max="14570" width="9.109375" style="5"/>
    <col min="14571" max="14571" width="10.44140625" style="5" customWidth="1"/>
    <col min="14572" max="14575" width="8.33203125" style="5" customWidth="1"/>
    <col min="14576" max="14576" width="9.109375" style="5"/>
    <col min="14577" max="14579" width="8.33203125" style="5" customWidth="1"/>
    <col min="14580" max="14580" width="10" style="5" bestFit="1" customWidth="1"/>
    <col min="14581" max="14581" width="10" style="5" customWidth="1"/>
    <col min="14582" max="14826" width="9.109375" style="5"/>
    <col min="14827" max="14827" width="10.44140625" style="5" customWidth="1"/>
    <col min="14828" max="14831" width="8.33203125" style="5" customWidth="1"/>
    <col min="14832" max="14832" width="9.109375" style="5"/>
    <col min="14833" max="14835" width="8.33203125" style="5" customWidth="1"/>
    <col min="14836" max="14836" width="10" style="5" bestFit="1" customWidth="1"/>
    <col min="14837" max="14837" width="10" style="5" customWidth="1"/>
    <col min="14838" max="15082" width="9.109375" style="5"/>
    <col min="15083" max="15083" width="10.44140625" style="5" customWidth="1"/>
    <col min="15084" max="15087" width="8.33203125" style="5" customWidth="1"/>
    <col min="15088" max="15088" width="9.109375" style="5"/>
    <col min="15089" max="15091" width="8.33203125" style="5" customWidth="1"/>
    <col min="15092" max="15092" width="10" style="5" bestFit="1" customWidth="1"/>
    <col min="15093" max="15093" width="10" style="5" customWidth="1"/>
    <col min="15094" max="15338" width="9.109375" style="5"/>
    <col min="15339" max="15339" width="10.44140625" style="5" customWidth="1"/>
    <col min="15340" max="15343" width="8.33203125" style="5" customWidth="1"/>
    <col min="15344" max="15344" width="9.109375" style="5"/>
    <col min="15345" max="15347" width="8.33203125" style="5" customWidth="1"/>
    <col min="15348" max="15348" width="10" style="5" bestFit="1" customWidth="1"/>
    <col min="15349" max="15349" width="10" style="5" customWidth="1"/>
    <col min="15350" max="15594" width="9.109375" style="5"/>
    <col min="15595" max="15595" width="10.44140625" style="5" customWidth="1"/>
    <col min="15596" max="15599" width="8.33203125" style="5" customWidth="1"/>
    <col min="15600" max="15600" width="9.109375" style="5"/>
    <col min="15601" max="15603" width="8.33203125" style="5" customWidth="1"/>
    <col min="15604" max="15604" width="10" style="5" bestFit="1" customWidth="1"/>
    <col min="15605" max="15605" width="10" style="5" customWidth="1"/>
    <col min="15606" max="15850" width="9.109375" style="5"/>
    <col min="15851" max="15851" width="10.44140625" style="5" customWidth="1"/>
    <col min="15852" max="15855" width="8.33203125" style="5" customWidth="1"/>
    <col min="15856" max="15856" width="9.109375" style="5"/>
    <col min="15857" max="15859" width="8.33203125" style="5" customWidth="1"/>
    <col min="15860" max="15860" width="10" style="5" bestFit="1" customWidth="1"/>
    <col min="15861" max="15861" width="10" style="5" customWidth="1"/>
    <col min="15862" max="16106" width="9.109375" style="5"/>
    <col min="16107" max="16107" width="10.44140625" style="5" customWidth="1"/>
    <col min="16108" max="16111" width="8.33203125" style="5" customWidth="1"/>
    <col min="16112" max="16112" width="9.109375" style="5"/>
    <col min="16113" max="16115" width="8.33203125" style="5" customWidth="1"/>
    <col min="16116" max="16116" width="10" style="5" bestFit="1" customWidth="1"/>
    <col min="16117" max="16117" width="10" style="5" customWidth="1"/>
    <col min="16118" max="16384" width="9.109375" style="5"/>
  </cols>
  <sheetData>
    <row r="1" spans="1:9" ht="15.6" x14ac:dyDescent="0.3">
      <c r="A1" s="1"/>
    </row>
    <row r="2" spans="1:9" ht="15.6" x14ac:dyDescent="0.3">
      <c r="A2" s="1" t="s">
        <v>104</v>
      </c>
    </row>
    <row r="3" spans="1:9" ht="15.6" x14ac:dyDescent="0.3">
      <c r="A3" s="55" t="s">
        <v>103</v>
      </c>
    </row>
    <row r="4" spans="1:9" s="8" customFormat="1" ht="21.75" customHeight="1" x14ac:dyDescent="0.3">
      <c r="A4" s="120" t="s">
        <v>0</v>
      </c>
      <c r="B4" s="121" t="s">
        <v>46</v>
      </c>
      <c r="C4" s="121"/>
      <c r="D4" s="121"/>
      <c r="E4" s="121"/>
      <c r="F4" s="121" t="s">
        <v>47</v>
      </c>
      <c r="G4" s="121"/>
      <c r="H4" s="121"/>
      <c r="I4" s="125"/>
    </row>
    <row r="5" spans="1:9" ht="78" customHeight="1" x14ac:dyDescent="0.3">
      <c r="A5" s="120"/>
      <c r="B5" s="76" t="s">
        <v>10</v>
      </c>
      <c r="C5" s="76" t="s">
        <v>11</v>
      </c>
      <c r="D5" s="76" t="s">
        <v>88</v>
      </c>
      <c r="E5" s="76" t="s">
        <v>72</v>
      </c>
      <c r="F5" s="76" t="s">
        <v>20</v>
      </c>
      <c r="G5" s="76" t="s">
        <v>11</v>
      </c>
      <c r="H5" s="76" t="s">
        <v>89</v>
      </c>
      <c r="I5" s="77" t="s">
        <v>72</v>
      </c>
    </row>
    <row r="6" spans="1:9" s="8" customFormat="1" ht="12.75" customHeight="1" x14ac:dyDescent="0.3">
      <c r="A6" s="65" t="s">
        <v>1</v>
      </c>
      <c r="B6" s="68">
        <v>68</v>
      </c>
      <c r="C6" s="68">
        <v>1408</v>
      </c>
      <c r="D6" s="70">
        <v>6574</v>
      </c>
      <c r="E6" s="79">
        <f>C6/D6*100</f>
        <v>21.417706114998477</v>
      </c>
      <c r="F6" s="70">
        <v>103</v>
      </c>
      <c r="G6" s="70">
        <v>6705</v>
      </c>
      <c r="H6" s="70">
        <v>7250</v>
      </c>
      <c r="I6" s="80">
        <f>G6/H6*100</f>
        <v>92.482758620689651</v>
      </c>
    </row>
    <row r="7" spans="1:9" s="8" customFormat="1" ht="12.75" customHeight="1" x14ac:dyDescent="0.3">
      <c r="A7" s="65" t="s">
        <v>2</v>
      </c>
      <c r="B7" s="68">
        <v>125</v>
      </c>
      <c r="C7" s="68">
        <v>3501</v>
      </c>
      <c r="D7" s="70">
        <v>11039</v>
      </c>
      <c r="E7" s="79">
        <f t="shared" ref="E7:E15" si="0">C7/D7*100</f>
        <v>31.714829241779146</v>
      </c>
      <c r="F7" s="70">
        <v>146</v>
      </c>
      <c r="G7" s="70">
        <v>10388</v>
      </c>
      <c r="H7" s="70">
        <v>11810</v>
      </c>
      <c r="I7" s="80">
        <f t="shared" ref="I7:I15" si="1">G7/H7*100</f>
        <v>87.959356477561386</v>
      </c>
    </row>
    <row r="8" spans="1:9" s="8" customFormat="1" ht="12.75" customHeight="1" x14ac:dyDescent="0.3">
      <c r="A8" s="65" t="s">
        <v>18</v>
      </c>
      <c r="B8" s="68">
        <v>145</v>
      </c>
      <c r="C8" s="68">
        <v>4264</v>
      </c>
      <c r="D8" s="70">
        <v>13623</v>
      </c>
      <c r="E8" s="79">
        <f t="shared" si="0"/>
        <v>31.300007340527046</v>
      </c>
      <c r="F8" s="70">
        <v>204</v>
      </c>
      <c r="G8" s="70">
        <v>13532</v>
      </c>
      <c r="H8" s="70">
        <v>15180</v>
      </c>
      <c r="I8" s="80">
        <f t="shared" si="1"/>
        <v>89.143610013175234</v>
      </c>
    </row>
    <row r="9" spans="1:9" s="8" customFormat="1" ht="12.75" customHeight="1" x14ac:dyDescent="0.3">
      <c r="A9" s="65" t="s">
        <v>3</v>
      </c>
      <c r="B9" s="68">
        <v>187</v>
      </c>
      <c r="C9" s="68">
        <v>5344</v>
      </c>
      <c r="D9" s="70">
        <v>17432</v>
      </c>
      <c r="E9" s="79">
        <f t="shared" si="0"/>
        <v>30.65626434144103</v>
      </c>
      <c r="F9" s="70">
        <v>237</v>
      </c>
      <c r="G9" s="70">
        <v>18144</v>
      </c>
      <c r="H9" s="70">
        <v>19221</v>
      </c>
      <c r="I9" s="80">
        <f t="shared" si="1"/>
        <v>94.396753550803808</v>
      </c>
    </row>
    <row r="10" spans="1:9" s="8" customFormat="1" ht="12.75" customHeight="1" x14ac:dyDescent="0.3">
      <c r="A10" s="65" t="s">
        <v>4</v>
      </c>
      <c r="B10" s="68">
        <v>303</v>
      </c>
      <c r="C10" s="68">
        <v>9001</v>
      </c>
      <c r="D10" s="70">
        <v>23817</v>
      </c>
      <c r="E10" s="79">
        <f t="shared" si="0"/>
        <v>37.792333207372884</v>
      </c>
      <c r="F10" s="70">
        <v>343</v>
      </c>
      <c r="G10" s="70">
        <v>24410</v>
      </c>
      <c r="H10" s="70">
        <v>25893</v>
      </c>
      <c r="I10" s="80">
        <f t="shared" si="1"/>
        <v>94.272583323678219</v>
      </c>
    </row>
    <row r="11" spans="1:9" s="8" customFormat="1" ht="12.75" customHeight="1" x14ac:dyDescent="0.3">
      <c r="A11" s="65" t="s">
        <v>5</v>
      </c>
      <c r="B11" s="68">
        <v>89</v>
      </c>
      <c r="C11" s="68">
        <v>2212</v>
      </c>
      <c r="D11" s="70">
        <v>6310</v>
      </c>
      <c r="E11" s="79">
        <f t="shared" si="0"/>
        <v>35.055467511885894</v>
      </c>
      <c r="F11" s="70">
        <v>124</v>
      </c>
      <c r="G11" s="70">
        <v>6836</v>
      </c>
      <c r="H11" s="70">
        <v>7339</v>
      </c>
      <c r="I11" s="80">
        <f t="shared" si="1"/>
        <v>93.14620520506881</v>
      </c>
    </row>
    <row r="12" spans="1:9" s="8" customFormat="1" ht="12.75" customHeight="1" x14ac:dyDescent="0.3">
      <c r="A12" s="65" t="s">
        <v>6</v>
      </c>
      <c r="B12" s="68">
        <v>138</v>
      </c>
      <c r="C12" s="68">
        <v>3009</v>
      </c>
      <c r="D12" s="70">
        <v>8570</v>
      </c>
      <c r="E12" s="79">
        <f t="shared" si="0"/>
        <v>35.110851808634777</v>
      </c>
      <c r="F12" s="70">
        <v>117</v>
      </c>
      <c r="G12" s="70">
        <v>9069</v>
      </c>
      <c r="H12" s="70">
        <v>9576</v>
      </c>
      <c r="I12" s="80">
        <f t="shared" si="1"/>
        <v>94.705513784461147</v>
      </c>
    </row>
    <row r="13" spans="1:9" s="8" customFormat="1" ht="12.75" customHeight="1" x14ac:dyDescent="0.3">
      <c r="A13" s="65" t="s">
        <v>7</v>
      </c>
      <c r="B13" s="68">
        <v>112</v>
      </c>
      <c r="C13" s="68">
        <v>2535</v>
      </c>
      <c r="D13" s="70">
        <v>9138</v>
      </c>
      <c r="E13" s="79">
        <f t="shared" si="0"/>
        <v>27.741300065659878</v>
      </c>
      <c r="F13" s="70">
        <v>150</v>
      </c>
      <c r="G13" s="70">
        <v>9843</v>
      </c>
      <c r="H13" s="70">
        <v>10288</v>
      </c>
      <c r="I13" s="80">
        <f t="shared" si="1"/>
        <v>95.674572317262829</v>
      </c>
    </row>
    <row r="14" spans="1:9" s="8" customFormat="1" ht="12.75" customHeight="1" x14ac:dyDescent="0.3">
      <c r="A14" s="65" t="s">
        <v>8</v>
      </c>
      <c r="B14" s="68">
        <v>66</v>
      </c>
      <c r="C14" s="68">
        <v>1823</v>
      </c>
      <c r="D14" s="70">
        <v>7780</v>
      </c>
      <c r="E14" s="79">
        <f t="shared" si="0"/>
        <v>23.431876606683804</v>
      </c>
      <c r="F14" s="70">
        <v>137</v>
      </c>
      <c r="G14" s="70">
        <v>8458</v>
      </c>
      <c r="H14" s="70">
        <v>8889</v>
      </c>
      <c r="I14" s="80">
        <f t="shared" si="1"/>
        <v>95.151310608617393</v>
      </c>
    </row>
    <row r="15" spans="1:9" s="9" customFormat="1" ht="12.75" customHeight="1" x14ac:dyDescent="0.3">
      <c r="A15" s="71" t="s">
        <v>73</v>
      </c>
      <c r="B15" s="81">
        <f>SUM(B6:B14)</f>
        <v>1233</v>
      </c>
      <c r="C15" s="81">
        <f>SUM(C6:C14)</f>
        <v>33097</v>
      </c>
      <c r="D15" s="81">
        <f>SUM(D6:D14)</f>
        <v>104283</v>
      </c>
      <c r="E15" s="82">
        <f t="shared" si="0"/>
        <v>31.737675364153311</v>
      </c>
      <c r="F15" s="81">
        <f>SUM(F6:F14)</f>
        <v>1561</v>
      </c>
      <c r="G15" s="81">
        <f>SUM(G6:G14)</f>
        <v>107385</v>
      </c>
      <c r="H15" s="81">
        <f>SUM(H6:H14)</f>
        <v>115446</v>
      </c>
      <c r="I15" s="83">
        <f t="shared" si="1"/>
        <v>93.017514682189073</v>
      </c>
    </row>
    <row r="16" spans="1:9" s="9" customFormat="1" ht="12" x14ac:dyDescent="0.3">
      <c r="A16" s="17" t="s">
        <v>105</v>
      </c>
      <c r="B16" s="14"/>
      <c r="C16" s="14"/>
      <c r="D16" s="14"/>
      <c r="E16" s="15"/>
      <c r="I16" s="15"/>
    </row>
    <row r="17" spans="1:13" s="9" customFormat="1" ht="12" x14ac:dyDescent="0.3">
      <c r="A17" s="17" t="s">
        <v>106</v>
      </c>
      <c r="B17" s="14"/>
      <c r="C17" s="14"/>
      <c r="D17" s="14"/>
      <c r="E17" s="15"/>
      <c r="I17" s="15"/>
    </row>
    <row r="19" spans="1:13" ht="15.6" x14ac:dyDescent="0.3">
      <c r="A19" s="1" t="s">
        <v>108</v>
      </c>
    </row>
    <row r="20" spans="1:13" ht="15.6" x14ac:dyDescent="0.3">
      <c r="A20" s="55" t="s">
        <v>107</v>
      </c>
    </row>
    <row r="21" spans="1:13" s="8" customFormat="1" ht="21.75" customHeight="1" x14ac:dyDescent="0.3">
      <c r="A21" s="122" t="s">
        <v>74</v>
      </c>
      <c r="B21" s="123" t="s">
        <v>46</v>
      </c>
      <c r="C21" s="123"/>
      <c r="D21" s="123"/>
      <c r="E21" s="123"/>
      <c r="F21" s="123" t="s">
        <v>47</v>
      </c>
      <c r="G21" s="123"/>
      <c r="H21" s="123"/>
      <c r="I21" s="124"/>
    </row>
    <row r="22" spans="1:13" ht="78" customHeight="1" x14ac:dyDescent="0.3">
      <c r="A22" s="122"/>
      <c r="B22" s="84" t="s">
        <v>10</v>
      </c>
      <c r="C22" s="84" t="s">
        <v>11</v>
      </c>
      <c r="D22" s="84" t="s">
        <v>88</v>
      </c>
      <c r="E22" s="84" t="s">
        <v>72</v>
      </c>
      <c r="F22" s="84" t="s">
        <v>20</v>
      </c>
      <c r="G22" s="84" t="s">
        <v>11</v>
      </c>
      <c r="H22" s="84" t="s">
        <v>89</v>
      </c>
      <c r="I22" s="85" t="s">
        <v>72</v>
      </c>
      <c r="J22" s="8"/>
      <c r="K22" s="8"/>
      <c r="L22" s="8"/>
      <c r="M22" s="8"/>
    </row>
    <row r="23" spans="1:13" s="8" customFormat="1" ht="12.75" customHeight="1" x14ac:dyDescent="0.3">
      <c r="A23" s="86" t="s">
        <v>12</v>
      </c>
      <c r="B23" s="87">
        <v>1223</v>
      </c>
      <c r="C23" s="87">
        <v>35633</v>
      </c>
      <c r="D23" s="88">
        <v>121630</v>
      </c>
      <c r="E23" s="89">
        <f t="shared" ref="E23:E28" si="2">C23/D23*100</f>
        <v>29.296226259968755</v>
      </c>
      <c r="F23" s="88">
        <v>1559</v>
      </c>
      <c r="G23" s="88">
        <f>117023-24</f>
        <v>116999</v>
      </c>
      <c r="H23" s="88">
        <v>127800</v>
      </c>
      <c r="I23" s="90">
        <f t="shared" ref="I23:I28" si="3">G23/H23*100</f>
        <v>91.548513302034422</v>
      </c>
      <c r="J23" s="16"/>
      <c r="K23" s="72"/>
      <c r="L23" s="16"/>
      <c r="M23" s="72"/>
    </row>
    <row r="24" spans="1:13" s="8" customFormat="1" ht="12.75" customHeight="1" x14ac:dyDescent="0.3">
      <c r="A24" s="86" t="s">
        <v>13</v>
      </c>
      <c r="B24" s="87">
        <v>1206</v>
      </c>
      <c r="C24" s="87">
        <v>34027</v>
      </c>
      <c r="D24" s="88">
        <v>117478</v>
      </c>
      <c r="E24" s="89">
        <f t="shared" si="2"/>
        <v>28.964572090093466</v>
      </c>
      <c r="F24" s="88">
        <v>1555</v>
      </c>
      <c r="G24" s="88">
        <v>117562</v>
      </c>
      <c r="H24" s="88">
        <v>127049</v>
      </c>
      <c r="I24" s="90">
        <f t="shared" si="3"/>
        <v>92.532802304622635</v>
      </c>
      <c r="J24" s="16"/>
      <c r="K24" s="75"/>
      <c r="L24" s="16"/>
      <c r="M24" s="75"/>
    </row>
    <row r="25" spans="1:13" s="8" customFormat="1" ht="12.75" customHeight="1" x14ac:dyDescent="0.3">
      <c r="A25" s="86" t="s">
        <v>14</v>
      </c>
      <c r="B25" s="87">
        <v>1214</v>
      </c>
      <c r="C25" s="87">
        <v>33140</v>
      </c>
      <c r="D25" s="88">
        <v>114201</v>
      </c>
      <c r="E25" s="89">
        <f t="shared" si="2"/>
        <v>29.019010341415573</v>
      </c>
      <c r="F25" s="88">
        <v>1561</v>
      </c>
      <c r="G25" s="88">
        <v>115701</v>
      </c>
      <c r="H25" s="88">
        <v>125130</v>
      </c>
      <c r="I25" s="90">
        <f t="shared" si="3"/>
        <v>92.464636777751139</v>
      </c>
      <c r="J25" s="16"/>
      <c r="K25" s="75"/>
      <c r="L25" s="16"/>
      <c r="M25" s="75"/>
    </row>
    <row r="26" spans="1:13" s="8" customFormat="1" ht="12.75" customHeight="1" x14ac:dyDescent="0.3">
      <c r="A26" s="86" t="s">
        <v>15</v>
      </c>
      <c r="B26" s="87">
        <v>1199</v>
      </c>
      <c r="C26" s="87">
        <v>32559</v>
      </c>
      <c r="D26" s="88">
        <v>110771</v>
      </c>
      <c r="E26" s="89">
        <f t="shared" si="2"/>
        <v>29.393072193985791</v>
      </c>
      <c r="F26" s="88">
        <v>1560</v>
      </c>
      <c r="G26" s="88">
        <v>113235</v>
      </c>
      <c r="H26" s="88">
        <v>121957</v>
      </c>
      <c r="I26" s="90">
        <f t="shared" si="3"/>
        <v>92.848298990627839</v>
      </c>
      <c r="J26" s="16"/>
      <c r="K26" s="75"/>
      <c r="L26" s="16"/>
      <c r="M26" s="75"/>
    </row>
    <row r="27" spans="1:13" s="8" customFormat="1" ht="12.75" customHeight="1" x14ac:dyDescent="0.3">
      <c r="A27" s="86" t="s">
        <v>16</v>
      </c>
      <c r="B27" s="87">
        <v>1225</v>
      </c>
      <c r="C27" s="87">
        <v>33074</v>
      </c>
      <c r="D27" s="88">
        <v>107737</v>
      </c>
      <c r="E27" s="89">
        <f t="shared" si="2"/>
        <v>30.698831413534812</v>
      </c>
      <c r="F27" s="88">
        <v>1556</v>
      </c>
      <c r="G27" s="88">
        <v>110464</v>
      </c>
      <c r="H27" s="88">
        <v>118375</v>
      </c>
      <c r="I27" s="90">
        <f t="shared" si="3"/>
        <v>93.317001055966216</v>
      </c>
      <c r="J27" s="16"/>
      <c r="K27" s="75"/>
      <c r="L27" s="16"/>
      <c r="M27" s="75"/>
    </row>
    <row r="28" spans="1:13" s="8" customFormat="1" ht="12.75" customHeight="1" x14ac:dyDescent="0.3">
      <c r="A28" s="86" t="s">
        <v>66</v>
      </c>
      <c r="B28" s="87">
        <v>1233</v>
      </c>
      <c r="C28" s="87">
        <v>33097</v>
      </c>
      <c r="D28" s="88">
        <v>104283</v>
      </c>
      <c r="E28" s="89">
        <f t="shared" si="2"/>
        <v>31.737675364153311</v>
      </c>
      <c r="F28" s="88">
        <v>1561</v>
      </c>
      <c r="G28" s="88">
        <v>107385</v>
      </c>
      <c r="H28" s="88">
        <v>115446</v>
      </c>
      <c r="I28" s="90">
        <f t="shared" si="3"/>
        <v>93.017514682189073</v>
      </c>
      <c r="J28" s="16"/>
      <c r="K28" s="72"/>
      <c r="L28" s="16"/>
    </row>
    <row r="29" spans="1:13" s="8" customFormat="1" ht="12.75" customHeight="1" x14ac:dyDescent="0.3">
      <c r="B29" s="16"/>
      <c r="C29" s="29"/>
      <c r="D29" s="29"/>
      <c r="F29" s="29"/>
      <c r="G29" s="29"/>
    </row>
    <row r="30" spans="1:13" s="8" customFormat="1" ht="12.75" customHeight="1" x14ac:dyDescent="0.3">
      <c r="B30" s="16"/>
      <c r="C30" s="29"/>
      <c r="D30" s="29"/>
      <c r="F30" s="29"/>
      <c r="G30" s="29"/>
    </row>
    <row r="32" spans="1:13" x14ac:dyDescent="0.3">
      <c r="C32" s="21"/>
      <c r="D32" s="74"/>
    </row>
    <row r="33" spans="3:4" x14ac:dyDescent="0.3">
      <c r="C33" s="21"/>
      <c r="D33" s="74"/>
    </row>
    <row r="34" spans="3:4" x14ac:dyDescent="0.3">
      <c r="C34" s="21"/>
      <c r="D34" s="74"/>
    </row>
    <row r="35" spans="3:4" x14ac:dyDescent="0.3">
      <c r="C35" s="21"/>
      <c r="D35" s="74"/>
    </row>
    <row r="36" spans="3:4" x14ac:dyDescent="0.3">
      <c r="C36" s="21"/>
      <c r="D36" s="74"/>
    </row>
    <row r="40" spans="3:4" x14ac:dyDescent="0.3">
      <c r="C40" s="21"/>
      <c r="D40" s="73"/>
    </row>
    <row r="41" spans="3:4" x14ac:dyDescent="0.3">
      <c r="C41" s="21"/>
      <c r="D41" s="73"/>
    </row>
    <row r="42" spans="3:4" x14ac:dyDescent="0.3">
      <c r="C42" s="21"/>
      <c r="D42" s="73"/>
    </row>
    <row r="43" spans="3:4" x14ac:dyDescent="0.3">
      <c r="C43" s="21"/>
      <c r="D43" s="73"/>
    </row>
    <row r="44" spans="3:4" x14ac:dyDescent="0.3">
      <c r="C44" s="21"/>
      <c r="D44" s="73"/>
    </row>
    <row r="45" spans="3:4" x14ac:dyDescent="0.3">
      <c r="C45" s="21"/>
      <c r="D45" s="73"/>
    </row>
    <row r="46" spans="3:4" x14ac:dyDescent="0.3">
      <c r="C46" s="21"/>
      <c r="D46" s="73"/>
    </row>
    <row r="47" spans="3:4" x14ac:dyDescent="0.3">
      <c r="C47" s="21"/>
      <c r="D47" s="73"/>
    </row>
    <row r="48" spans="3:4" x14ac:dyDescent="0.3">
      <c r="C48" s="21"/>
      <c r="D48" s="73"/>
    </row>
  </sheetData>
  <mergeCells count="6">
    <mergeCell ref="A4:A5"/>
    <mergeCell ref="B4:E4"/>
    <mergeCell ref="A21:A22"/>
    <mergeCell ref="B21:E21"/>
    <mergeCell ref="F21:I21"/>
    <mergeCell ref="F4:I4"/>
  </mergeCells>
  <printOptions horizontalCentered="1"/>
  <pageMargins left="0" right="0" top="0.59055118110236227" bottom="0.59055118110236227" header="0.51181102362204722" footer="0.51181102362204722"/>
  <pageSetup paperSize="9" scale="90" orientation="portrait" r:id="rId1"/>
  <headerFooter alignWithMargins="0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58D1-202F-4CFC-ADBF-6BA47F0C6729}">
  <dimension ref="A2:M64"/>
  <sheetViews>
    <sheetView showGridLines="0" workbookViewId="0">
      <selection activeCell="A51" sqref="A51"/>
    </sheetView>
  </sheetViews>
  <sheetFormatPr defaultRowHeight="10.199999999999999" x14ac:dyDescent="0.3"/>
  <cols>
    <col min="1" max="1" width="11.6640625" style="5" customWidth="1"/>
    <col min="2" max="6" width="7.6640625" style="5" customWidth="1"/>
    <col min="7" max="7" width="8.33203125" style="5" bestFit="1" customWidth="1"/>
    <col min="8" max="10" width="7.6640625" style="5" customWidth="1"/>
    <col min="11" max="11" width="8.5546875" style="5" bestFit="1" customWidth="1"/>
    <col min="12" max="12" width="7.6640625" style="5" customWidth="1"/>
    <col min="13" max="13" width="8.88671875" style="5" bestFit="1" customWidth="1"/>
    <col min="14" max="15" width="7.6640625" style="5" customWidth="1"/>
    <col min="16" max="253" width="9.109375" style="5"/>
    <col min="254" max="254" width="11.6640625" style="5" customWidth="1"/>
    <col min="255" max="263" width="8.33203125" style="5" customWidth="1"/>
    <col min="264" max="509" width="9.109375" style="5"/>
    <col min="510" max="510" width="11.6640625" style="5" customWidth="1"/>
    <col min="511" max="519" width="8.33203125" style="5" customWidth="1"/>
    <col min="520" max="765" width="9.109375" style="5"/>
    <col min="766" max="766" width="11.6640625" style="5" customWidth="1"/>
    <col min="767" max="775" width="8.33203125" style="5" customWidth="1"/>
    <col min="776" max="1021" width="9.109375" style="5"/>
    <col min="1022" max="1022" width="11.6640625" style="5" customWidth="1"/>
    <col min="1023" max="1031" width="8.33203125" style="5" customWidth="1"/>
    <col min="1032" max="1277" width="9.109375" style="5"/>
    <col min="1278" max="1278" width="11.6640625" style="5" customWidth="1"/>
    <col min="1279" max="1287" width="8.33203125" style="5" customWidth="1"/>
    <col min="1288" max="1533" width="9.109375" style="5"/>
    <col min="1534" max="1534" width="11.6640625" style="5" customWidth="1"/>
    <col min="1535" max="1543" width="8.33203125" style="5" customWidth="1"/>
    <col min="1544" max="1789" width="9.109375" style="5"/>
    <col min="1790" max="1790" width="11.6640625" style="5" customWidth="1"/>
    <col min="1791" max="1799" width="8.33203125" style="5" customWidth="1"/>
    <col min="1800" max="2045" width="9.109375" style="5"/>
    <col min="2046" max="2046" width="11.6640625" style="5" customWidth="1"/>
    <col min="2047" max="2055" width="8.33203125" style="5" customWidth="1"/>
    <col min="2056" max="2301" width="9.109375" style="5"/>
    <col min="2302" max="2302" width="11.6640625" style="5" customWidth="1"/>
    <col min="2303" max="2311" width="8.33203125" style="5" customWidth="1"/>
    <col min="2312" max="2557" width="9.109375" style="5"/>
    <col min="2558" max="2558" width="11.6640625" style="5" customWidth="1"/>
    <col min="2559" max="2567" width="8.33203125" style="5" customWidth="1"/>
    <col min="2568" max="2813" width="9.109375" style="5"/>
    <col min="2814" max="2814" width="11.6640625" style="5" customWidth="1"/>
    <col min="2815" max="2823" width="8.33203125" style="5" customWidth="1"/>
    <col min="2824" max="3069" width="9.109375" style="5"/>
    <col min="3070" max="3070" width="11.6640625" style="5" customWidth="1"/>
    <col min="3071" max="3079" width="8.33203125" style="5" customWidth="1"/>
    <col min="3080" max="3325" width="9.109375" style="5"/>
    <col min="3326" max="3326" width="11.6640625" style="5" customWidth="1"/>
    <col min="3327" max="3335" width="8.33203125" style="5" customWidth="1"/>
    <col min="3336" max="3581" width="9.109375" style="5"/>
    <col min="3582" max="3582" width="11.6640625" style="5" customWidth="1"/>
    <col min="3583" max="3591" width="8.33203125" style="5" customWidth="1"/>
    <col min="3592" max="3837" width="9.109375" style="5"/>
    <col min="3838" max="3838" width="11.6640625" style="5" customWidth="1"/>
    <col min="3839" max="3847" width="8.33203125" style="5" customWidth="1"/>
    <col min="3848" max="4093" width="9.109375" style="5"/>
    <col min="4094" max="4094" width="11.6640625" style="5" customWidth="1"/>
    <col min="4095" max="4103" width="8.33203125" style="5" customWidth="1"/>
    <col min="4104" max="4349" width="9.109375" style="5"/>
    <col min="4350" max="4350" width="11.6640625" style="5" customWidth="1"/>
    <col min="4351" max="4359" width="8.33203125" style="5" customWidth="1"/>
    <col min="4360" max="4605" width="9.109375" style="5"/>
    <col min="4606" max="4606" width="11.6640625" style="5" customWidth="1"/>
    <col min="4607" max="4615" width="8.33203125" style="5" customWidth="1"/>
    <col min="4616" max="4861" width="9.109375" style="5"/>
    <col min="4862" max="4862" width="11.6640625" style="5" customWidth="1"/>
    <col min="4863" max="4871" width="8.33203125" style="5" customWidth="1"/>
    <col min="4872" max="5117" width="9.109375" style="5"/>
    <col min="5118" max="5118" width="11.6640625" style="5" customWidth="1"/>
    <col min="5119" max="5127" width="8.33203125" style="5" customWidth="1"/>
    <col min="5128" max="5373" width="9.109375" style="5"/>
    <col min="5374" max="5374" width="11.6640625" style="5" customWidth="1"/>
    <col min="5375" max="5383" width="8.33203125" style="5" customWidth="1"/>
    <col min="5384" max="5629" width="9.109375" style="5"/>
    <col min="5630" max="5630" width="11.6640625" style="5" customWidth="1"/>
    <col min="5631" max="5639" width="8.33203125" style="5" customWidth="1"/>
    <col min="5640" max="5885" width="9.109375" style="5"/>
    <col min="5886" max="5886" width="11.6640625" style="5" customWidth="1"/>
    <col min="5887" max="5895" width="8.33203125" style="5" customWidth="1"/>
    <col min="5896" max="6141" width="9.109375" style="5"/>
    <col min="6142" max="6142" width="11.6640625" style="5" customWidth="1"/>
    <col min="6143" max="6151" width="8.33203125" style="5" customWidth="1"/>
    <col min="6152" max="6397" width="9.109375" style="5"/>
    <col min="6398" max="6398" width="11.6640625" style="5" customWidth="1"/>
    <col min="6399" max="6407" width="8.33203125" style="5" customWidth="1"/>
    <col min="6408" max="6653" width="9.109375" style="5"/>
    <col min="6654" max="6654" width="11.6640625" style="5" customWidth="1"/>
    <col min="6655" max="6663" width="8.33203125" style="5" customWidth="1"/>
    <col min="6664" max="6909" width="9.109375" style="5"/>
    <col min="6910" max="6910" width="11.6640625" style="5" customWidth="1"/>
    <col min="6911" max="6919" width="8.33203125" style="5" customWidth="1"/>
    <col min="6920" max="7165" width="9.109375" style="5"/>
    <col min="7166" max="7166" width="11.6640625" style="5" customWidth="1"/>
    <col min="7167" max="7175" width="8.33203125" style="5" customWidth="1"/>
    <col min="7176" max="7421" width="9.109375" style="5"/>
    <col min="7422" max="7422" width="11.6640625" style="5" customWidth="1"/>
    <col min="7423" max="7431" width="8.33203125" style="5" customWidth="1"/>
    <col min="7432" max="7677" width="9.109375" style="5"/>
    <col min="7678" max="7678" width="11.6640625" style="5" customWidth="1"/>
    <col min="7679" max="7687" width="8.33203125" style="5" customWidth="1"/>
    <col min="7688" max="7933" width="9.109375" style="5"/>
    <col min="7934" max="7934" width="11.6640625" style="5" customWidth="1"/>
    <col min="7935" max="7943" width="8.33203125" style="5" customWidth="1"/>
    <col min="7944" max="8189" width="9.109375" style="5"/>
    <col min="8190" max="8190" width="11.6640625" style="5" customWidth="1"/>
    <col min="8191" max="8199" width="8.33203125" style="5" customWidth="1"/>
    <col min="8200" max="8445" width="9.109375" style="5"/>
    <col min="8446" max="8446" width="11.6640625" style="5" customWidth="1"/>
    <col min="8447" max="8455" width="8.33203125" style="5" customWidth="1"/>
    <col min="8456" max="8701" width="9.109375" style="5"/>
    <col min="8702" max="8702" width="11.6640625" style="5" customWidth="1"/>
    <col min="8703" max="8711" width="8.33203125" style="5" customWidth="1"/>
    <col min="8712" max="8957" width="9.109375" style="5"/>
    <col min="8958" max="8958" width="11.6640625" style="5" customWidth="1"/>
    <col min="8959" max="8967" width="8.33203125" style="5" customWidth="1"/>
    <col min="8968" max="9213" width="9.109375" style="5"/>
    <col min="9214" max="9214" width="11.6640625" style="5" customWidth="1"/>
    <col min="9215" max="9223" width="8.33203125" style="5" customWidth="1"/>
    <col min="9224" max="9469" width="9.109375" style="5"/>
    <col min="9470" max="9470" width="11.6640625" style="5" customWidth="1"/>
    <col min="9471" max="9479" width="8.33203125" style="5" customWidth="1"/>
    <col min="9480" max="9725" width="9.109375" style="5"/>
    <col min="9726" max="9726" width="11.6640625" style="5" customWidth="1"/>
    <col min="9727" max="9735" width="8.33203125" style="5" customWidth="1"/>
    <col min="9736" max="9981" width="9.109375" style="5"/>
    <col min="9982" max="9982" width="11.6640625" style="5" customWidth="1"/>
    <col min="9983" max="9991" width="8.33203125" style="5" customWidth="1"/>
    <col min="9992" max="10237" width="9.109375" style="5"/>
    <col min="10238" max="10238" width="11.6640625" style="5" customWidth="1"/>
    <col min="10239" max="10247" width="8.33203125" style="5" customWidth="1"/>
    <col min="10248" max="10493" width="9.109375" style="5"/>
    <col min="10494" max="10494" width="11.6640625" style="5" customWidth="1"/>
    <col min="10495" max="10503" width="8.33203125" style="5" customWidth="1"/>
    <col min="10504" max="10749" width="9.109375" style="5"/>
    <col min="10750" max="10750" width="11.6640625" style="5" customWidth="1"/>
    <col min="10751" max="10759" width="8.33203125" style="5" customWidth="1"/>
    <col min="10760" max="11005" width="9.109375" style="5"/>
    <col min="11006" max="11006" width="11.6640625" style="5" customWidth="1"/>
    <col min="11007" max="11015" width="8.33203125" style="5" customWidth="1"/>
    <col min="11016" max="11261" width="9.109375" style="5"/>
    <col min="11262" max="11262" width="11.6640625" style="5" customWidth="1"/>
    <col min="11263" max="11271" width="8.33203125" style="5" customWidth="1"/>
    <col min="11272" max="11517" width="9.109375" style="5"/>
    <col min="11518" max="11518" width="11.6640625" style="5" customWidth="1"/>
    <col min="11519" max="11527" width="8.33203125" style="5" customWidth="1"/>
    <col min="11528" max="11773" width="9.109375" style="5"/>
    <col min="11774" max="11774" width="11.6640625" style="5" customWidth="1"/>
    <col min="11775" max="11783" width="8.33203125" style="5" customWidth="1"/>
    <col min="11784" max="12029" width="9.109375" style="5"/>
    <col min="12030" max="12030" width="11.6640625" style="5" customWidth="1"/>
    <col min="12031" max="12039" width="8.33203125" style="5" customWidth="1"/>
    <col min="12040" max="12285" width="9.109375" style="5"/>
    <col min="12286" max="12286" width="11.6640625" style="5" customWidth="1"/>
    <col min="12287" max="12295" width="8.33203125" style="5" customWidth="1"/>
    <col min="12296" max="12541" width="9.109375" style="5"/>
    <col min="12542" max="12542" width="11.6640625" style="5" customWidth="1"/>
    <col min="12543" max="12551" width="8.33203125" style="5" customWidth="1"/>
    <col min="12552" max="12797" width="9.109375" style="5"/>
    <col min="12798" max="12798" width="11.6640625" style="5" customWidth="1"/>
    <col min="12799" max="12807" width="8.33203125" style="5" customWidth="1"/>
    <col min="12808" max="13053" width="9.109375" style="5"/>
    <col min="13054" max="13054" width="11.6640625" style="5" customWidth="1"/>
    <col min="13055" max="13063" width="8.33203125" style="5" customWidth="1"/>
    <col min="13064" max="13309" width="9.109375" style="5"/>
    <col min="13310" max="13310" width="11.6640625" style="5" customWidth="1"/>
    <col min="13311" max="13319" width="8.33203125" style="5" customWidth="1"/>
    <col min="13320" max="13565" width="9.109375" style="5"/>
    <col min="13566" max="13566" width="11.6640625" style="5" customWidth="1"/>
    <col min="13567" max="13575" width="8.33203125" style="5" customWidth="1"/>
    <col min="13576" max="13821" width="9.109375" style="5"/>
    <col min="13822" max="13822" width="11.6640625" style="5" customWidth="1"/>
    <col min="13823" max="13831" width="8.33203125" style="5" customWidth="1"/>
    <col min="13832" max="14077" width="9.109375" style="5"/>
    <col min="14078" max="14078" width="11.6640625" style="5" customWidth="1"/>
    <col min="14079" max="14087" width="8.33203125" style="5" customWidth="1"/>
    <col min="14088" max="14333" width="9.109375" style="5"/>
    <col min="14334" max="14334" width="11.6640625" style="5" customWidth="1"/>
    <col min="14335" max="14343" width="8.33203125" style="5" customWidth="1"/>
    <col min="14344" max="14589" width="9.109375" style="5"/>
    <col min="14590" max="14590" width="11.6640625" style="5" customWidth="1"/>
    <col min="14591" max="14599" width="8.33203125" style="5" customWidth="1"/>
    <col min="14600" max="14845" width="9.109375" style="5"/>
    <col min="14846" max="14846" width="11.6640625" style="5" customWidth="1"/>
    <col min="14847" max="14855" width="8.33203125" style="5" customWidth="1"/>
    <col min="14856" max="15101" width="9.109375" style="5"/>
    <col min="15102" max="15102" width="11.6640625" style="5" customWidth="1"/>
    <col min="15103" max="15111" width="8.33203125" style="5" customWidth="1"/>
    <col min="15112" max="15357" width="9.109375" style="5"/>
    <col min="15358" max="15358" width="11.6640625" style="5" customWidth="1"/>
    <col min="15359" max="15367" width="8.33203125" style="5" customWidth="1"/>
    <col min="15368" max="15613" width="9.109375" style="5"/>
    <col min="15614" max="15614" width="11.6640625" style="5" customWidth="1"/>
    <col min="15615" max="15623" width="8.33203125" style="5" customWidth="1"/>
    <col min="15624" max="15869" width="9.109375" style="5"/>
    <col min="15870" max="15870" width="11.6640625" style="5" customWidth="1"/>
    <col min="15871" max="15879" width="8.33203125" style="5" customWidth="1"/>
    <col min="15880" max="16125" width="9.109375" style="5"/>
    <col min="16126" max="16126" width="11.6640625" style="5" customWidth="1"/>
    <col min="16127" max="16135" width="8.33203125" style="5" customWidth="1"/>
    <col min="16136" max="16381" width="9.109375" style="5"/>
    <col min="16382" max="16384" width="9.109375" style="5" customWidth="1"/>
  </cols>
  <sheetData>
    <row r="2" spans="1:13" ht="15.6" x14ac:dyDescent="0.3">
      <c r="A2" s="1" t="s">
        <v>82</v>
      </c>
      <c r="B2" s="4"/>
    </row>
    <row r="3" spans="1:13" ht="15.6" x14ac:dyDescent="0.3">
      <c r="A3" s="55" t="s">
        <v>109</v>
      </c>
      <c r="B3" s="1"/>
    </row>
    <row r="4" spans="1:13" ht="33.75" customHeight="1" x14ac:dyDescent="0.3">
      <c r="A4" s="131" t="s">
        <v>0</v>
      </c>
      <c r="B4" s="126" t="s">
        <v>48</v>
      </c>
      <c r="C4" s="126"/>
      <c r="D4" s="126"/>
      <c r="E4" s="126"/>
      <c r="F4" s="126" t="s">
        <v>47</v>
      </c>
      <c r="G4" s="126"/>
      <c r="H4" s="126"/>
      <c r="I4" s="126"/>
      <c r="J4" s="126" t="s">
        <v>25</v>
      </c>
      <c r="K4" s="126"/>
      <c r="L4" s="126"/>
      <c r="M4" s="127"/>
    </row>
    <row r="5" spans="1:13" ht="69" x14ac:dyDescent="0.3">
      <c r="A5" s="131"/>
      <c r="B5" s="84" t="s">
        <v>10</v>
      </c>
      <c r="C5" s="84" t="s">
        <v>22</v>
      </c>
      <c r="D5" s="84" t="s">
        <v>65</v>
      </c>
      <c r="E5" s="84" t="s">
        <v>23</v>
      </c>
      <c r="F5" s="84" t="s">
        <v>20</v>
      </c>
      <c r="G5" s="84" t="s">
        <v>22</v>
      </c>
      <c r="H5" s="84" t="s">
        <v>65</v>
      </c>
      <c r="I5" s="84" t="s">
        <v>23</v>
      </c>
      <c r="J5" s="84" t="s">
        <v>39</v>
      </c>
      <c r="K5" s="84" t="s">
        <v>22</v>
      </c>
      <c r="L5" s="84" t="s">
        <v>65</v>
      </c>
      <c r="M5" s="85" t="s">
        <v>23</v>
      </c>
    </row>
    <row r="6" spans="1:13" s="8" customFormat="1" ht="12.75" customHeight="1" x14ac:dyDescent="0.3">
      <c r="A6" s="86" t="s">
        <v>1</v>
      </c>
      <c r="B6" s="91">
        <v>65</v>
      </c>
      <c r="C6" s="87">
        <v>1379</v>
      </c>
      <c r="D6" s="87">
        <v>211</v>
      </c>
      <c r="E6" s="92">
        <f>D6/C6*100</f>
        <v>15.300942712110224</v>
      </c>
      <c r="F6" s="87">
        <v>103</v>
      </c>
      <c r="G6" s="87">
        <v>6705</v>
      </c>
      <c r="H6" s="87">
        <v>1736</v>
      </c>
      <c r="I6" s="92">
        <f>H6/G6*100</f>
        <v>25.891126025354211</v>
      </c>
      <c r="J6" s="87">
        <f>SUM(B6,F6)</f>
        <v>168</v>
      </c>
      <c r="K6" s="87">
        <f>SUM(C6,G6)</f>
        <v>8084</v>
      </c>
      <c r="L6" s="87">
        <f>SUM(D6,H6)</f>
        <v>1947</v>
      </c>
      <c r="M6" s="93">
        <f>L6/K6*100</f>
        <v>24.084611578426522</v>
      </c>
    </row>
    <row r="7" spans="1:13" s="8" customFormat="1" ht="12.75" customHeight="1" x14ac:dyDescent="0.3">
      <c r="A7" s="86" t="s">
        <v>2</v>
      </c>
      <c r="B7" s="91">
        <v>116</v>
      </c>
      <c r="C7" s="87">
        <v>3424</v>
      </c>
      <c r="D7" s="87">
        <v>543</v>
      </c>
      <c r="E7" s="92">
        <f t="shared" ref="E7:E15" si="0">D7/C7*100</f>
        <v>15.858644859813085</v>
      </c>
      <c r="F7" s="87">
        <v>146</v>
      </c>
      <c r="G7" s="87">
        <v>10388</v>
      </c>
      <c r="H7" s="87">
        <v>2041</v>
      </c>
      <c r="I7" s="92">
        <f t="shared" ref="I7:I15" si="1">H7/G7*100</f>
        <v>19.647670388910282</v>
      </c>
      <c r="J7" s="87">
        <f t="shared" ref="J7:J14" si="2">SUM(B7,F7)</f>
        <v>262</v>
      </c>
      <c r="K7" s="87">
        <f t="shared" ref="J7:K15" si="3">SUM(C7,G7)</f>
        <v>13812</v>
      </c>
      <c r="L7" s="87">
        <f t="shared" ref="L7:L15" si="4">SUM(D7,H7)</f>
        <v>2584</v>
      </c>
      <c r="M7" s="93">
        <f t="shared" ref="M7:M15" si="5">L7/K7*100</f>
        <v>18.708369533738779</v>
      </c>
    </row>
    <row r="8" spans="1:13" s="8" customFormat="1" ht="12.75" customHeight="1" x14ac:dyDescent="0.3">
      <c r="A8" s="86" t="s">
        <v>18</v>
      </c>
      <c r="B8" s="91">
        <v>136</v>
      </c>
      <c r="C8" s="87">
        <v>4185</v>
      </c>
      <c r="D8" s="87">
        <v>337</v>
      </c>
      <c r="E8" s="92">
        <f t="shared" si="0"/>
        <v>8.0525686977299884</v>
      </c>
      <c r="F8" s="87">
        <v>204</v>
      </c>
      <c r="G8" s="87">
        <v>13532</v>
      </c>
      <c r="H8" s="87">
        <v>2242</v>
      </c>
      <c r="I8" s="92">
        <f t="shared" si="1"/>
        <v>16.568134791605086</v>
      </c>
      <c r="J8" s="87">
        <f t="shared" si="2"/>
        <v>340</v>
      </c>
      <c r="K8" s="87">
        <f t="shared" si="3"/>
        <v>17717</v>
      </c>
      <c r="L8" s="87">
        <f t="shared" si="4"/>
        <v>2579</v>
      </c>
      <c r="M8" s="93">
        <f t="shared" si="5"/>
        <v>14.556640514759836</v>
      </c>
    </row>
    <row r="9" spans="1:13" s="8" customFormat="1" ht="12.75" customHeight="1" x14ac:dyDescent="0.3">
      <c r="A9" s="86" t="s">
        <v>3</v>
      </c>
      <c r="B9" s="91">
        <v>171</v>
      </c>
      <c r="C9" s="87">
        <v>5132</v>
      </c>
      <c r="D9" s="87">
        <v>426</v>
      </c>
      <c r="E9" s="92">
        <f t="shared" si="0"/>
        <v>8.3008573655494935</v>
      </c>
      <c r="F9" s="87">
        <v>237</v>
      </c>
      <c r="G9" s="87">
        <v>18144</v>
      </c>
      <c r="H9" s="87">
        <v>3867</v>
      </c>
      <c r="I9" s="92">
        <f t="shared" si="1"/>
        <v>21.31283068783069</v>
      </c>
      <c r="J9" s="87">
        <f t="shared" si="2"/>
        <v>408</v>
      </c>
      <c r="K9" s="87">
        <f t="shared" si="3"/>
        <v>23276</v>
      </c>
      <c r="L9" s="87">
        <f t="shared" si="4"/>
        <v>4293</v>
      </c>
      <c r="M9" s="93">
        <f t="shared" si="5"/>
        <v>18.443890702869908</v>
      </c>
    </row>
    <row r="10" spans="1:13" s="8" customFormat="1" ht="12.75" customHeight="1" x14ac:dyDescent="0.3">
      <c r="A10" s="86" t="s">
        <v>4</v>
      </c>
      <c r="B10" s="91">
        <v>281</v>
      </c>
      <c r="C10" s="87">
        <v>8730</v>
      </c>
      <c r="D10" s="87">
        <v>1009</v>
      </c>
      <c r="E10" s="92">
        <f t="shared" si="0"/>
        <v>11.557846506300114</v>
      </c>
      <c r="F10" s="87">
        <v>343</v>
      </c>
      <c r="G10" s="87">
        <v>24410</v>
      </c>
      <c r="H10" s="87">
        <v>4296</v>
      </c>
      <c r="I10" s="92">
        <f t="shared" si="1"/>
        <v>17.599344530929947</v>
      </c>
      <c r="J10" s="87">
        <f t="shared" si="2"/>
        <v>624</v>
      </c>
      <c r="K10" s="87">
        <f t="shared" si="3"/>
        <v>33140</v>
      </c>
      <c r="L10" s="87">
        <f t="shared" si="4"/>
        <v>5305</v>
      </c>
      <c r="M10" s="93">
        <f t="shared" si="5"/>
        <v>16.007845503922752</v>
      </c>
    </row>
    <row r="11" spans="1:13" s="8" customFormat="1" ht="12.75" customHeight="1" x14ac:dyDescent="0.3">
      <c r="A11" s="86" t="s">
        <v>5</v>
      </c>
      <c r="B11" s="91">
        <v>81</v>
      </c>
      <c r="C11" s="87">
        <v>2067</v>
      </c>
      <c r="D11" s="87">
        <v>255</v>
      </c>
      <c r="E11" s="92">
        <f t="shared" si="0"/>
        <v>12.336719883889694</v>
      </c>
      <c r="F11" s="87">
        <v>124</v>
      </c>
      <c r="G11" s="87">
        <v>6836</v>
      </c>
      <c r="H11" s="87">
        <v>1014</v>
      </c>
      <c r="I11" s="92">
        <f t="shared" si="1"/>
        <v>14.833235810415449</v>
      </c>
      <c r="J11" s="87">
        <f t="shared" si="2"/>
        <v>205</v>
      </c>
      <c r="K11" s="87">
        <f t="shared" si="3"/>
        <v>8903</v>
      </c>
      <c r="L11" s="87">
        <f t="shared" si="4"/>
        <v>1269</v>
      </c>
      <c r="M11" s="93">
        <f t="shared" si="5"/>
        <v>14.253622374480512</v>
      </c>
    </row>
    <row r="12" spans="1:13" s="8" customFormat="1" ht="12.75" customHeight="1" x14ac:dyDescent="0.3">
      <c r="A12" s="86" t="s">
        <v>6</v>
      </c>
      <c r="B12" s="91">
        <v>129</v>
      </c>
      <c r="C12" s="87">
        <v>2961</v>
      </c>
      <c r="D12" s="87">
        <v>353</v>
      </c>
      <c r="E12" s="92">
        <f t="shared" si="0"/>
        <v>11.921648091860858</v>
      </c>
      <c r="F12" s="87">
        <v>117</v>
      </c>
      <c r="G12" s="87">
        <v>9069</v>
      </c>
      <c r="H12" s="87">
        <v>1618</v>
      </c>
      <c r="I12" s="92">
        <f t="shared" si="1"/>
        <v>17.840996802293528</v>
      </c>
      <c r="J12" s="87">
        <f t="shared" si="2"/>
        <v>246</v>
      </c>
      <c r="K12" s="87">
        <f t="shared" si="3"/>
        <v>12030</v>
      </c>
      <c r="L12" s="87">
        <f t="shared" si="4"/>
        <v>1971</v>
      </c>
      <c r="M12" s="93">
        <f t="shared" si="5"/>
        <v>16.384039900249377</v>
      </c>
    </row>
    <row r="13" spans="1:13" s="8" customFormat="1" ht="12.75" customHeight="1" x14ac:dyDescent="0.3">
      <c r="A13" s="86" t="s">
        <v>7</v>
      </c>
      <c r="B13" s="91">
        <v>108</v>
      </c>
      <c r="C13" s="87">
        <v>2505</v>
      </c>
      <c r="D13" s="87">
        <v>184</v>
      </c>
      <c r="E13" s="92">
        <f t="shared" si="0"/>
        <v>7.3453093812375245</v>
      </c>
      <c r="F13" s="87">
        <v>150</v>
      </c>
      <c r="G13" s="87">
        <v>9843</v>
      </c>
      <c r="H13" s="87">
        <v>1479</v>
      </c>
      <c r="I13" s="92">
        <f t="shared" si="1"/>
        <v>15.025906735751295</v>
      </c>
      <c r="J13" s="87">
        <f t="shared" si="2"/>
        <v>258</v>
      </c>
      <c r="K13" s="87">
        <f t="shared" si="3"/>
        <v>12348</v>
      </c>
      <c r="L13" s="87">
        <f t="shared" si="4"/>
        <v>1663</v>
      </c>
      <c r="M13" s="93">
        <f t="shared" si="5"/>
        <v>13.467768059604795</v>
      </c>
    </row>
    <row r="14" spans="1:13" s="8" customFormat="1" ht="12.75" customHeight="1" x14ac:dyDescent="0.3">
      <c r="A14" s="86" t="s">
        <v>8</v>
      </c>
      <c r="B14" s="91">
        <v>62</v>
      </c>
      <c r="C14" s="87">
        <v>1780</v>
      </c>
      <c r="D14" s="87">
        <v>125</v>
      </c>
      <c r="E14" s="92">
        <f t="shared" si="0"/>
        <v>7.02247191011236</v>
      </c>
      <c r="F14" s="87">
        <v>137</v>
      </c>
      <c r="G14" s="87">
        <v>8458</v>
      </c>
      <c r="H14" s="87">
        <v>1074</v>
      </c>
      <c r="I14" s="92">
        <f t="shared" si="1"/>
        <v>12.698037361078269</v>
      </c>
      <c r="J14" s="87">
        <f t="shared" si="2"/>
        <v>199</v>
      </c>
      <c r="K14" s="87">
        <f t="shared" si="3"/>
        <v>10238</v>
      </c>
      <c r="L14" s="87">
        <f t="shared" si="4"/>
        <v>1199</v>
      </c>
      <c r="M14" s="93">
        <f t="shared" si="5"/>
        <v>11.711271732760304</v>
      </c>
    </row>
    <row r="15" spans="1:13" s="9" customFormat="1" ht="12.75" customHeight="1" x14ac:dyDescent="0.3">
      <c r="A15" s="94" t="s">
        <v>73</v>
      </c>
      <c r="B15" s="95">
        <f>SUM(B6:B14)</f>
        <v>1149</v>
      </c>
      <c r="C15" s="95">
        <f>SUM(C6:C14)</f>
        <v>32163</v>
      </c>
      <c r="D15" s="95">
        <f>SUM(D6:D14)</f>
        <v>3443</v>
      </c>
      <c r="E15" s="96">
        <f t="shared" si="0"/>
        <v>10.704847184653172</v>
      </c>
      <c r="F15" s="95">
        <f>SUM(F6:F14)</f>
        <v>1561</v>
      </c>
      <c r="G15" s="95">
        <f>SUM(G6:G14)</f>
        <v>107385</v>
      </c>
      <c r="H15" s="95">
        <f>SUM(H6:H14)</f>
        <v>19367</v>
      </c>
      <c r="I15" s="96">
        <f t="shared" si="1"/>
        <v>18.035107324114168</v>
      </c>
      <c r="J15" s="97">
        <f t="shared" si="3"/>
        <v>2710</v>
      </c>
      <c r="K15" s="97">
        <f t="shared" si="3"/>
        <v>139548</v>
      </c>
      <c r="L15" s="97">
        <f t="shared" si="4"/>
        <v>22810</v>
      </c>
      <c r="M15" s="98">
        <f t="shared" si="5"/>
        <v>16.345630177429989</v>
      </c>
    </row>
    <row r="16" spans="1:13" ht="12" customHeight="1" x14ac:dyDescent="0.3">
      <c r="A16" s="130" t="s">
        <v>75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1:13" ht="12" customHeight="1" x14ac:dyDescent="0.3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</row>
    <row r="18" spans="1:13" ht="12" customHeight="1" x14ac:dyDescent="0.3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3" ht="12" customHeight="1" x14ac:dyDescent="0.3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1" spans="1:13" ht="15.6" x14ac:dyDescent="0.3">
      <c r="A21" s="1" t="s">
        <v>76</v>
      </c>
      <c r="B21" s="4"/>
    </row>
    <row r="22" spans="1:13" ht="15.6" x14ac:dyDescent="0.3">
      <c r="A22" s="55" t="s">
        <v>109</v>
      </c>
      <c r="B22" s="1"/>
    </row>
    <row r="23" spans="1:13" ht="33.75" customHeight="1" x14ac:dyDescent="0.3">
      <c r="A23" s="132" t="s">
        <v>74</v>
      </c>
      <c r="B23" s="128" t="s">
        <v>48</v>
      </c>
      <c r="C23" s="128"/>
      <c r="D23" s="128"/>
      <c r="E23" s="128"/>
      <c r="F23" s="128" t="s">
        <v>47</v>
      </c>
      <c r="G23" s="128"/>
      <c r="H23" s="128"/>
      <c r="I23" s="128"/>
      <c r="J23" s="128" t="s">
        <v>25</v>
      </c>
      <c r="K23" s="128"/>
      <c r="L23" s="128"/>
      <c r="M23" s="129"/>
    </row>
    <row r="24" spans="1:13" ht="69" x14ac:dyDescent="0.3">
      <c r="A24" s="132"/>
      <c r="B24" s="76" t="s">
        <v>10</v>
      </c>
      <c r="C24" s="76" t="s">
        <v>22</v>
      </c>
      <c r="D24" s="76" t="s">
        <v>65</v>
      </c>
      <c r="E24" s="76" t="s">
        <v>23</v>
      </c>
      <c r="F24" s="76" t="s">
        <v>20</v>
      </c>
      <c r="G24" s="76" t="s">
        <v>22</v>
      </c>
      <c r="H24" s="76" t="s">
        <v>65</v>
      </c>
      <c r="I24" s="76" t="s">
        <v>23</v>
      </c>
      <c r="J24" s="76" t="s">
        <v>39</v>
      </c>
      <c r="K24" s="76" t="s">
        <v>22</v>
      </c>
      <c r="L24" s="76" t="s">
        <v>65</v>
      </c>
      <c r="M24" s="77" t="s">
        <v>23</v>
      </c>
    </row>
    <row r="25" spans="1:13" s="8" customFormat="1" ht="12.75" customHeight="1" x14ac:dyDescent="0.3">
      <c r="A25" s="65" t="s">
        <v>12</v>
      </c>
      <c r="B25" s="66">
        <v>1144</v>
      </c>
      <c r="C25" s="66">
        <v>34611</v>
      </c>
      <c r="D25" s="66">
        <v>3545</v>
      </c>
      <c r="E25" s="67">
        <f t="shared" ref="E25:E30" si="6">D25/C25*100</f>
        <v>10.242408482852273</v>
      </c>
      <c r="F25" s="66">
        <v>1559</v>
      </c>
      <c r="G25" s="66">
        <v>116999</v>
      </c>
      <c r="H25" s="66">
        <v>17634</v>
      </c>
      <c r="I25" s="67">
        <f t="shared" ref="I25:I30" si="7">H25/G25*100</f>
        <v>15.071923691655483</v>
      </c>
      <c r="J25" s="68">
        <f t="shared" ref="J25:L29" si="8">SUM(B25,F25)</f>
        <v>2703</v>
      </c>
      <c r="K25" s="68">
        <f t="shared" si="8"/>
        <v>151610</v>
      </c>
      <c r="L25" s="68">
        <f t="shared" si="8"/>
        <v>21179</v>
      </c>
      <c r="M25" s="69">
        <f t="shared" ref="M25:M30" si="9">L25/K25*100</f>
        <v>13.969395158630697</v>
      </c>
    </row>
    <row r="26" spans="1:13" s="8" customFormat="1" ht="12.75" customHeight="1" x14ac:dyDescent="0.3">
      <c r="A26" s="65" t="s">
        <v>13</v>
      </c>
      <c r="B26" s="66">
        <v>1129</v>
      </c>
      <c r="C26" s="66">
        <v>33067</v>
      </c>
      <c r="D26" s="66">
        <v>3388</v>
      </c>
      <c r="E26" s="67">
        <f t="shared" si="6"/>
        <v>10.245864457011521</v>
      </c>
      <c r="F26" s="66">
        <v>1555</v>
      </c>
      <c r="G26" s="66">
        <v>117562</v>
      </c>
      <c r="H26" s="66">
        <v>18865</v>
      </c>
      <c r="I26" s="67">
        <f t="shared" si="7"/>
        <v>16.046851873904831</v>
      </c>
      <c r="J26" s="68">
        <f t="shared" si="8"/>
        <v>2684</v>
      </c>
      <c r="K26" s="68">
        <f t="shared" si="8"/>
        <v>150629</v>
      </c>
      <c r="L26" s="68">
        <f t="shared" si="8"/>
        <v>22253</v>
      </c>
      <c r="M26" s="69">
        <f t="shared" si="9"/>
        <v>14.773383611389573</v>
      </c>
    </row>
    <row r="27" spans="1:13" s="8" customFormat="1" ht="12.75" customHeight="1" x14ac:dyDescent="0.3">
      <c r="A27" s="65" t="s">
        <v>14</v>
      </c>
      <c r="B27" s="66">
        <v>1136</v>
      </c>
      <c r="C27" s="66">
        <v>32143</v>
      </c>
      <c r="D27" s="66">
        <v>3546</v>
      </c>
      <c r="E27" s="67">
        <f t="shared" si="6"/>
        <v>11.031950969106804</v>
      </c>
      <c r="F27" s="66">
        <v>1561</v>
      </c>
      <c r="G27" s="66">
        <v>115701</v>
      </c>
      <c r="H27" s="66">
        <v>19377</v>
      </c>
      <c r="I27" s="67">
        <f t="shared" si="7"/>
        <v>16.747478414188297</v>
      </c>
      <c r="J27" s="68">
        <f t="shared" si="8"/>
        <v>2697</v>
      </c>
      <c r="K27" s="68">
        <f t="shared" si="8"/>
        <v>147844</v>
      </c>
      <c r="L27" s="68">
        <f t="shared" si="8"/>
        <v>22923</v>
      </c>
      <c r="M27" s="69">
        <f t="shared" si="9"/>
        <v>15.504856470333594</v>
      </c>
    </row>
    <row r="28" spans="1:13" s="8" customFormat="1" ht="12.75" customHeight="1" x14ac:dyDescent="0.3">
      <c r="A28" s="65" t="s">
        <v>15</v>
      </c>
      <c r="B28" s="66">
        <v>1123</v>
      </c>
      <c r="C28" s="66">
        <v>31643</v>
      </c>
      <c r="D28" s="66">
        <v>3506</v>
      </c>
      <c r="E28" s="67">
        <f t="shared" si="6"/>
        <v>11.07985968460639</v>
      </c>
      <c r="F28" s="66">
        <v>1560</v>
      </c>
      <c r="G28" s="66">
        <v>113235</v>
      </c>
      <c r="H28" s="66">
        <v>19360</v>
      </c>
      <c r="I28" s="67">
        <f t="shared" si="7"/>
        <v>17.097187265421468</v>
      </c>
      <c r="J28" s="68">
        <f t="shared" si="8"/>
        <v>2683</v>
      </c>
      <c r="K28" s="68">
        <f t="shared" si="8"/>
        <v>144878</v>
      </c>
      <c r="L28" s="68">
        <f t="shared" si="8"/>
        <v>22866</v>
      </c>
      <c r="M28" s="69">
        <f t="shared" si="9"/>
        <v>15.78293460704869</v>
      </c>
    </row>
    <row r="29" spans="1:13" s="8" customFormat="1" ht="12.75" customHeight="1" x14ac:dyDescent="0.3">
      <c r="A29" s="65" t="s">
        <v>16</v>
      </c>
      <c r="B29" s="66">
        <v>1140</v>
      </c>
      <c r="C29" s="66">
        <v>32045</v>
      </c>
      <c r="D29" s="66">
        <v>3521</v>
      </c>
      <c r="E29" s="67">
        <f t="shared" si="6"/>
        <v>10.987673584022469</v>
      </c>
      <c r="F29" s="66">
        <v>1556</v>
      </c>
      <c r="G29" s="66">
        <v>110464</v>
      </c>
      <c r="H29" s="66">
        <v>19357</v>
      </c>
      <c r="I29" s="67">
        <f t="shared" si="7"/>
        <v>17.523356025492468</v>
      </c>
      <c r="J29" s="68">
        <f t="shared" si="8"/>
        <v>2696</v>
      </c>
      <c r="K29" s="68">
        <f t="shared" si="8"/>
        <v>142509</v>
      </c>
      <c r="L29" s="68">
        <f t="shared" si="8"/>
        <v>22878</v>
      </c>
      <c r="M29" s="69">
        <f t="shared" si="9"/>
        <v>16.053722922762773</v>
      </c>
    </row>
    <row r="30" spans="1:13" s="8" customFormat="1" ht="12.75" customHeight="1" x14ac:dyDescent="0.3">
      <c r="A30" s="65" t="s">
        <v>66</v>
      </c>
      <c r="B30" s="66">
        <v>1149</v>
      </c>
      <c r="C30" s="66">
        <v>32163</v>
      </c>
      <c r="D30" s="66">
        <v>3443</v>
      </c>
      <c r="E30" s="67">
        <f t="shared" si="6"/>
        <v>10.704847184653172</v>
      </c>
      <c r="F30" s="66">
        <v>1561</v>
      </c>
      <c r="G30" s="66">
        <v>107385</v>
      </c>
      <c r="H30" s="66">
        <v>19367</v>
      </c>
      <c r="I30" s="67">
        <f t="shared" si="7"/>
        <v>18.035107324114168</v>
      </c>
      <c r="J30" s="68">
        <f t="shared" ref="J30" si="10">SUM(B30,F30)</f>
        <v>2710</v>
      </c>
      <c r="K30" s="68">
        <f t="shared" ref="K30" si="11">SUM(C30,G30)</f>
        <v>139548</v>
      </c>
      <c r="L30" s="68">
        <f t="shared" ref="L30" si="12">SUM(D30,H30)</f>
        <v>22810</v>
      </c>
      <c r="M30" s="69">
        <f t="shared" si="9"/>
        <v>16.345630177429989</v>
      </c>
    </row>
    <row r="31" spans="1:13" x14ac:dyDescent="0.3">
      <c r="A31" s="130" t="s">
        <v>75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x14ac:dyDescent="0.3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</row>
    <row r="33" spans="1:13" x14ac:dyDescent="0.3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</row>
    <row r="34" spans="1:13" ht="12" x14ac:dyDescent="0.3">
      <c r="A34" s="20"/>
      <c r="B34" s="20"/>
      <c r="C34" s="30"/>
      <c r="D34" s="30"/>
      <c r="G34" s="30"/>
      <c r="H34" s="30"/>
      <c r="K34" s="30"/>
      <c r="L34" s="30"/>
    </row>
    <row r="35" spans="1:13" ht="12" x14ac:dyDescent="0.3">
      <c r="A35" s="20"/>
      <c r="B35" s="20"/>
      <c r="C35" s="30"/>
      <c r="D35" s="30"/>
      <c r="G35" s="30"/>
      <c r="H35" s="30"/>
      <c r="K35" s="30"/>
      <c r="L35" s="30"/>
    </row>
    <row r="36" spans="1:13" ht="15.6" x14ac:dyDescent="0.3">
      <c r="A36" s="1" t="s">
        <v>96</v>
      </c>
      <c r="B36" s="1"/>
    </row>
    <row r="37" spans="1:13" ht="15.6" x14ac:dyDescent="0.3">
      <c r="A37" s="55" t="s">
        <v>78</v>
      </c>
      <c r="B37" s="1"/>
    </row>
    <row r="38" spans="1:13" ht="33.75" customHeight="1" x14ac:dyDescent="0.3">
      <c r="A38" s="122" t="s">
        <v>74</v>
      </c>
      <c r="B38" s="126" t="s">
        <v>48</v>
      </c>
      <c r="C38" s="126"/>
      <c r="D38" s="126"/>
      <c r="E38" s="126"/>
      <c r="F38" s="126" t="s">
        <v>47</v>
      </c>
      <c r="G38" s="126"/>
      <c r="H38" s="126"/>
      <c r="I38" s="126"/>
      <c r="J38" s="126" t="s">
        <v>25</v>
      </c>
      <c r="K38" s="126"/>
      <c r="L38" s="126"/>
      <c r="M38" s="127"/>
    </row>
    <row r="39" spans="1:13" ht="75" customHeight="1" x14ac:dyDescent="0.3">
      <c r="A39" s="122"/>
      <c r="B39" s="84" t="s">
        <v>10</v>
      </c>
      <c r="C39" s="84" t="s">
        <v>22</v>
      </c>
      <c r="D39" s="84" t="s">
        <v>91</v>
      </c>
      <c r="E39" s="84" t="s">
        <v>77</v>
      </c>
      <c r="F39" s="84" t="s">
        <v>20</v>
      </c>
      <c r="G39" s="84" t="s">
        <v>22</v>
      </c>
      <c r="H39" s="84" t="s">
        <v>91</v>
      </c>
      <c r="I39" s="84" t="s">
        <v>77</v>
      </c>
      <c r="J39" s="84" t="s">
        <v>39</v>
      </c>
      <c r="K39" s="84" t="s">
        <v>22</v>
      </c>
      <c r="L39" s="84" t="s">
        <v>91</v>
      </c>
      <c r="M39" s="85" t="s">
        <v>77</v>
      </c>
    </row>
    <row r="40" spans="1:13" s="8" customFormat="1" ht="13.8" x14ac:dyDescent="0.3">
      <c r="A40" s="86" t="s">
        <v>12</v>
      </c>
      <c r="B40" s="99">
        <v>1144</v>
      </c>
      <c r="C40" s="99">
        <v>34611</v>
      </c>
      <c r="D40" s="99">
        <v>3545</v>
      </c>
      <c r="E40" s="100">
        <f t="shared" ref="E40:E45" si="13">C40-D40</f>
        <v>31066</v>
      </c>
      <c r="F40" s="99">
        <v>1559</v>
      </c>
      <c r="G40" s="99">
        <f>G25</f>
        <v>116999</v>
      </c>
      <c r="H40" s="99">
        <v>17634</v>
      </c>
      <c r="I40" s="100">
        <f t="shared" ref="I40:I45" si="14">G40-H40</f>
        <v>99365</v>
      </c>
      <c r="J40" s="87">
        <f t="shared" ref="J40:L44" si="15">SUM(B40,F40)</f>
        <v>2703</v>
      </c>
      <c r="K40" s="87">
        <f t="shared" si="15"/>
        <v>151610</v>
      </c>
      <c r="L40" s="87">
        <f t="shared" si="15"/>
        <v>21179</v>
      </c>
      <c r="M40" s="101">
        <f t="shared" ref="M40:M45" si="16">K40-L40</f>
        <v>130431</v>
      </c>
    </row>
    <row r="41" spans="1:13" s="8" customFormat="1" ht="13.8" x14ac:dyDescent="0.3">
      <c r="A41" s="86" t="s">
        <v>13</v>
      </c>
      <c r="B41" s="99">
        <v>1129</v>
      </c>
      <c r="C41" s="99">
        <v>33067</v>
      </c>
      <c r="D41" s="99">
        <v>3388</v>
      </c>
      <c r="E41" s="100">
        <f t="shared" si="13"/>
        <v>29679</v>
      </c>
      <c r="F41" s="99">
        <v>1555</v>
      </c>
      <c r="G41" s="99">
        <v>117562</v>
      </c>
      <c r="H41" s="99">
        <v>18865</v>
      </c>
      <c r="I41" s="100">
        <f t="shared" si="14"/>
        <v>98697</v>
      </c>
      <c r="J41" s="87">
        <f t="shared" si="15"/>
        <v>2684</v>
      </c>
      <c r="K41" s="87">
        <f t="shared" si="15"/>
        <v>150629</v>
      </c>
      <c r="L41" s="87">
        <f t="shared" si="15"/>
        <v>22253</v>
      </c>
      <c r="M41" s="101">
        <f t="shared" si="16"/>
        <v>128376</v>
      </c>
    </row>
    <row r="42" spans="1:13" s="8" customFormat="1" ht="13.8" x14ac:dyDescent="0.3">
      <c r="A42" s="86" t="s">
        <v>14</v>
      </c>
      <c r="B42" s="99">
        <v>1136</v>
      </c>
      <c r="C42" s="99">
        <v>32143</v>
      </c>
      <c r="D42" s="99">
        <v>3546</v>
      </c>
      <c r="E42" s="100">
        <f t="shared" si="13"/>
        <v>28597</v>
      </c>
      <c r="F42" s="99">
        <v>1561</v>
      </c>
      <c r="G42" s="99">
        <v>115701</v>
      </c>
      <c r="H42" s="99">
        <v>19377</v>
      </c>
      <c r="I42" s="100">
        <f t="shared" si="14"/>
        <v>96324</v>
      </c>
      <c r="J42" s="87">
        <f t="shared" si="15"/>
        <v>2697</v>
      </c>
      <c r="K42" s="87">
        <f t="shared" si="15"/>
        <v>147844</v>
      </c>
      <c r="L42" s="87">
        <f t="shared" si="15"/>
        <v>22923</v>
      </c>
      <c r="M42" s="101">
        <f t="shared" si="16"/>
        <v>124921</v>
      </c>
    </row>
    <row r="43" spans="1:13" s="8" customFormat="1" ht="13.8" x14ac:dyDescent="0.3">
      <c r="A43" s="86" t="s">
        <v>15</v>
      </c>
      <c r="B43" s="99">
        <v>1123</v>
      </c>
      <c r="C43" s="99">
        <v>31643</v>
      </c>
      <c r="D43" s="99">
        <v>3506</v>
      </c>
      <c r="E43" s="100">
        <f t="shared" si="13"/>
        <v>28137</v>
      </c>
      <c r="F43" s="99">
        <v>1560</v>
      </c>
      <c r="G43" s="99">
        <v>113235</v>
      </c>
      <c r="H43" s="99">
        <v>19360</v>
      </c>
      <c r="I43" s="100">
        <f t="shared" si="14"/>
        <v>93875</v>
      </c>
      <c r="J43" s="87">
        <f t="shared" si="15"/>
        <v>2683</v>
      </c>
      <c r="K43" s="87">
        <f t="shared" si="15"/>
        <v>144878</v>
      </c>
      <c r="L43" s="87">
        <f t="shared" si="15"/>
        <v>22866</v>
      </c>
      <c r="M43" s="101">
        <f t="shared" si="16"/>
        <v>122012</v>
      </c>
    </row>
    <row r="44" spans="1:13" s="8" customFormat="1" ht="13.8" x14ac:dyDescent="0.3">
      <c r="A44" s="86" t="s">
        <v>16</v>
      </c>
      <c r="B44" s="99">
        <v>1140</v>
      </c>
      <c r="C44" s="99">
        <v>32045</v>
      </c>
      <c r="D44" s="99">
        <v>3521</v>
      </c>
      <c r="E44" s="100">
        <f t="shared" si="13"/>
        <v>28524</v>
      </c>
      <c r="F44" s="99">
        <v>1556</v>
      </c>
      <c r="G44" s="99">
        <v>110464</v>
      </c>
      <c r="H44" s="99">
        <v>19357</v>
      </c>
      <c r="I44" s="100">
        <f t="shared" si="14"/>
        <v>91107</v>
      </c>
      <c r="J44" s="87">
        <f t="shared" si="15"/>
        <v>2696</v>
      </c>
      <c r="K44" s="87">
        <f t="shared" si="15"/>
        <v>142509</v>
      </c>
      <c r="L44" s="87">
        <f t="shared" si="15"/>
        <v>22878</v>
      </c>
      <c r="M44" s="101">
        <f t="shared" si="16"/>
        <v>119631</v>
      </c>
    </row>
    <row r="45" spans="1:13" s="8" customFormat="1" ht="13.8" x14ac:dyDescent="0.3">
      <c r="A45" s="86" t="s">
        <v>16</v>
      </c>
      <c r="B45" s="99">
        <v>1149</v>
      </c>
      <c r="C45" s="99">
        <v>32163</v>
      </c>
      <c r="D45" s="99">
        <v>3443</v>
      </c>
      <c r="E45" s="100">
        <f t="shared" si="13"/>
        <v>28720</v>
      </c>
      <c r="F45" s="99">
        <v>1561</v>
      </c>
      <c r="G45" s="99">
        <v>107385</v>
      </c>
      <c r="H45" s="99">
        <v>19367</v>
      </c>
      <c r="I45" s="100">
        <f t="shared" si="14"/>
        <v>88018</v>
      </c>
      <c r="J45" s="87">
        <f t="shared" ref="J45" si="17">SUM(B45,F45)</f>
        <v>2710</v>
      </c>
      <c r="K45" s="87">
        <f t="shared" ref="K45" si="18">SUM(C45,G45)</f>
        <v>139548</v>
      </c>
      <c r="L45" s="87">
        <f t="shared" ref="L45" si="19">SUM(D45,H45)</f>
        <v>22810</v>
      </c>
      <c r="M45" s="101">
        <f t="shared" si="16"/>
        <v>116738</v>
      </c>
    </row>
    <row r="46" spans="1:13" s="8" customFormat="1" ht="13.8" x14ac:dyDescent="0.3">
      <c r="A46" s="57"/>
      <c r="B46" s="58"/>
      <c r="C46" s="59"/>
      <c r="D46" s="59"/>
      <c r="E46" s="59"/>
      <c r="F46" s="58"/>
      <c r="G46" s="59"/>
      <c r="H46" s="59"/>
      <c r="I46" s="59"/>
      <c r="J46" s="59"/>
      <c r="K46" s="59"/>
      <c r="L46" s="59"/>
      <c r="M46" s="59"/>
    </row>
    <row r="47" spans="1:13" s="8" customFormat="1" ht="13.8" x14ac:dyDescent="0.3">
      <c r="A47" s="57"/>
      <c r="B47" s="58"/>
      <c r="C47" s="58"/>
      <c r="D47" s="58"/>
      <c r="E47" s="58"/>
      <c r="F47" s="58"/>
      <c r="G47" s="58"/>
      <c r="H47" s="58"/>
      <c r="I47" s="58"/>
      <c r="J47" s="59"/>
      <c r="K47" s="58"/>
      <c r="L47" s="58"/>
      <c r="M47" s="58"/>
    </row>
    <row r="48" spans="1:13" ht="12" x14ac:dyDescent="0.3">
      <c r="A48" s="20"/>
      <c r="B48" s="20"/>
      <c r="C48" s="61"/>
      <c r="D48" s="61"/>
      <c r="E48" s="61"/>
      <c r="G48" s="61"/>
      <c r="H48" s="61"/>
      <c r="I48" s="61"/>
      <c r="K48" s="61"/>
      <c r="L48" s="61"/>
      <c r="M48" s="61"/>
    </row>
    <row r="49" spans="1:13" ht="12" x14ac:dyDescent="0.3">
      <c r="A49" s="20"/>
      <c r="B49" s="20"/>
      <c r="C49" s="61"/>
      <c r="D49" s="61"/>
      <c r="E49" s="61"/>
      <c r="G49" s="61"/>
      <c r="H49" s="61"/>
      <c r="I49" s="61"/>
      <c r="K49" s="61"/>
      <c r="L49" s="61"/>
      <c r="M49" s="61"/>
    </row>
    <row r="50" spans="1:13" ht="15.6" x14ac:dyDescent="0.3">
      <c r="A50" s="1" t="s">
        <v>97</v>
      </c>
    </row>
    <row r="51" spans="1:13" ht="15.6" x14ac:dyDescent="0.3">
      <c r="A51" s="55" t="s">
        <v>110</v>
      </c>
      <c r="B51" s="1"/>
    </row>
    <row r="52" spans="1:13" ht="33.75" customHeight="1" x14ac:dyDescent="0.3">
      <c r="A52" s="132" t="s">
        <v>74</v>
      </c>
      <c r="B52" s="128" t="s">
        <v>48</v>
      </c>
      <c r="C52" s="128"/>
      <c r="D52" s="128"/>
      <c r="E52" s="128"/>
      <c r="F52" s="128" t="s">
        <v>47</v>
      </c>
      <c r="G52" s="128"/>
      <c r="H52" s="128"/>
      <c r="I52" s="128"/>
      <c r="J52" s="128" t="s">
        <v>25</v>
      </c>
      <c r="K52" s="128"/>
      <c r="L52" s="128"/>
      <c r="M52" s="129"/>
    </row>
    <row r="53" spans="1:13" ht="55.2" x14ac:dyDescent="0.3">
      <c r="A53" s="132"/>
      <c r="B53" s="63" t="s">
        <v>10</v>
      </c>
      <c r="C53" s="63" t="s">
        <v>22</v>
      </c>
      <c r="D53" s="63" t="s">
        <v>40</v>
      </c>
      <c r="E53" s="63" t="s">
        <v>23</v>
      </c>
      <c r="F53" s="63" t="s">
        <v>20</v>
      </c>
      <c r="G53" s="63" t="s">
        <v>22</v>
      </c>
      <c r="H53" s="63" t="s">
        <v>40</v>
      </c>
      <c r="I53" s="63" t="s">
        <v>23</v>
      </c>
      <c r="J53" s="63" t="s">
        <v>39</v>
      </c>
      <c r="K53" s="63" t="s">
        <v>22</v>
      </c>
      <c r="L53" s="63" t="s">
        <v>40</v>
      </c>
      <c r="M53" s="64" t="s">
        <v>23</v>
      </c>
    </row>
    <row r="54" spans="1:13" s="3" customFormat="1" ht="12.75" customHeight="1" x14ac:dyDescent="0.3">
      <c r="A54" s="65" t="s">
        <v>26</v>
      </c>
      <c r="B54" s="66">
        <v>1144</v>
      </c>
      <c r="C54" s="66">
        <v>34611</v>
      </c>
      <c r="D54" s="66">
        <v>284</v>
      </c>
      <c r="E54" s="67">
        <f t="shared" ref="E54:E59" si="20">D54/C54*100</f>
        <v>0.82054838057265023</v>
      </c>
      <c r="F54" s="66">
        <v>1559</v>
      </c>
      <c r="G54" s="66">
        <f>G40</f>
        <v>116999</v>
      </c>
      <c r="H54" s="66">
        <v>1528</v>
      </c>
      <c r="I54" s="67">
        <f t="shared" ref="I54:I59" si="21">H54/G54*100</f>
        <v>1.3059940683253703</v>
      </c>
      <c r="J54" s="68">
        <f t="shared" ref="J54:L58" si="22">SUM(B54,F54)</f>
        <v>2703</v>
      </c>
      <c r="K54" s="68">
        <f t="shared" si="22"/>
        <v>151610</v>
      </c>
      <c r="L54" s="68">
        <f t="shared" si="22"/>
        <v>1812</v>
      </c>
      <c r="M54" s="69">
        <f t="shared" ref="M54:M59" si="23">L54/K54*100</f>
        <v>1.1951718224391532</v>
      </c>
    </row>
    <row r="55" spans="1:13" s="3" customFormat="1" ht="12.75" customHeight="1" x14ac:dyDescent="0.3">
      <c r="A55" s="65" t="s">
        <v>27</v>
      </c>
      <c r="B55" s="66">
        <v>1129</v>
      </c>
      <c r="C55" s="66">
        <v>33067</v>
      </c>
      <c r="D55" s="66">
        <v>266</v>
      </c>
      <c r="E55" s="67">
        <f t="shared" si="20"/>
        <v>0.80442737472404513</v>
      </c>
      <c r="F55" s="66">
        <v>1555</v>
      </c>
      <c r="G55" s="66">
        <v>117562</v>
      </c>
      <c r="H55" s="66">
        <v>1603</v>
      </c>
      <c r="I55" s="67">
        <f t="shared" si="21"/>
        <v>1.3635358364097243</v>
      </c>
      <c r="J55" s="68">
        <f t="shared" si="22"/>
        <v>2684</v>
      </c>
      <c r="K55" s="68">
        <f t="shared" si="22"/>
        <v>150629</v>
      </c>
      <c r="L55" s="68">
        <f t="shared" si="22"/>
        <v>1869</v>
      </c>
      <c r="M55" s="69">
        <f t="shared" si="23"/>
        <v>1.2407969248949406</v>
      </c>
    </row>
    <row r="56" spans="1:13" s="3" customFormat="1" ht="12.75" customHeight="1" x14ac:dyDescent="0.3">
      <c r="A56" s="65" t="s">
        <v>28</v>
      </c>
      <c r="B56" s="66">
        <v>1136</v>
      </c>
      <c r="C56" s="66">
        <v>32143</v>
      </c>
      <c r="D56" s="66">
        <v>297</v>
      </c>
      <c r="E56" s="67">
        <f t="shared" si="20"/>
        <v>0.92399589335158505</v>
      </c>
      <c r="F56" s="66">
        <v>1561</v>
      </c>
      <c r="G56" s="66">
        <v>115701</v>
      </c>
      <c r="H56" s="66">
        <v>1535</v>
      </c>
      <c r="I56" s="67">
        <f t="shared" si="21"/>
        <v>1.3266955341786155</v>
      </c>
      <c r="J56" s="68">
        <f t="shared" si="22"/>
        <v>2697</v>
      </c>
      <c r="K56" s="68">
        <f t="shared" si="22"/>
        <v>147844</v>
      </c>
      <c r="L56" s="68">
        <f t="shared" si="22"/>
        <v>1832</v>
      </c>
      <c r="M56" s="69">
        <f t="shared" si="23"/>
        <v>1.2391439625551257</v>
      </c>
    </row>
    <row r="57" spans="1:13" s="3" customFormat="1" ht="12.75" customHeight="1" x14ac:dyDescent="0.3">
      <c r="A57" s="65" t="s">
        <v>29</v>
      </c>
      <c r="B57" s="66">
        <v>1123</v>
      </c>
      <c r="C57" s="66">
        <v>31643</v>
      </c>
      <c r="D57" s="66">
        <v>343</v>
      </c>
      <c r="E57" s="67">
        <f t="shared" si="20"/>
        <v>1.083968018203078</v>
      </c>
      <c r="F57" s="66">
        <v>1560</v>
      </c>
      <c r="G57" s="66">
        <v>113235</v>
      </c>
      <c r="H57" s="66">
        <v>1643</v>
      </c>
      <c r="I57" s="67">
        <f t="shared" si="21"/>
        <v>1.4509648077007993</v>
      </c>
      <c r="J57" s="68">
        <f t="shared" si="22"/>
        <v>2683</v>
      </c>
      <c r="K57" s="68">
        <f t="shared" si="22"/>
        <v>144878</v>
      </c>
      <c r="L57" s="68">
        <f t="shared" si="22"/>
        <v>1986</v>
      </c>
      <c r="M57" s="69">
        <f t="shared" si="23"/>
        <v>1.3708085423597784</v>
      </c>
    </row>
    <row r="58" spans="1:13" s="3" customFormat="1" ht="12.75" customHeight="1" x14ac:dyDescent="0.3">
      <c r="A58" s="65" t="s">
        <v>30</v>
      </c>
      <c r="B58" s="66">
        <v>1140</v>
      </c>
      <c r="C58" s="66">
        <v>32045</v>
      </c>
      <c r="D58" s="66">
        <v>338</v>
      </c>
      <c r="E58" s="67">
        <f t="shared" si="20"/>
        <v>1.054766734279919</v>
      </c>
      <c r="F58" s="66">
        <v>1556</v>
      </c>
      <c r="G58" s="66">
        <v>110464</v>
      </c>
      <c r="H58" s="66">
        <v>1886</v>
      </c>
      <c r="I58" s="67">
        <f t="shared" si="21"/>
        <v>1.7073435689455387</v>
      </c>
      <c r="J58" s="68">
        <f t="shared" si="22"/>
        <v>2696</v>
      </c>
      <c r="K58" s="68">
        <f t="shared" si="22"/>
        <v>142509</v>
      </c>
      <c r="L58" s="68">
        <f t="shared" si="22"/>
        <v>2224</v>
      </c>
      <c r="M58" s="69">
        <f t="shared" si="23"/>
        <v>1.5606031899739665</v>
      </c>
    </row>
    <row r="59" spans="1:13" s="3" customFormat="1" ht="12.75" customHeight="1" x14ac:dyDescent="0.3">
      <c r="A59" s="65" t="s">
        <v>67</v>
      </c>
      <c r="B59" s="66">
        <v>1149</v>
      </c>
      <c r="C59" s="66">
        <v>32163</v>
      </c>
      <c r="D59" s="66">
        <v>372</v>
      </c>
      <c r="E59" s="67">
        <f t="shared" si="20"/>
        <v>1.1566085253241301</v>
      </c>
      <c r="F59" s="66">
        <v>1561</v>
      </c>
      <c r="G59" s="66">
        <v>107385</v>
      </c>
      <c r="H59" s="66">
        <v>1948</v>
      </c>
      <c r="I59" s="67">
        <f t="shared" si="21"/>
        <v>1.8140336173581042</v>
      </c>
      <c r="J59" s="68">
        <f t="shared" ref="J59" si="24">SUM(B59,F59)</f>
        <v>2710</v>
      </c>
      <c r="K59" s="68">
        <f t="shared" ref="K59" si="25">SUM(C59,G59)</f>
        <v>139548</v>
      </c>
      <c r="L59" s="68">
        <f t="shared" ref="L59" si="26">SUM(D59,H59)</f>
        <v>2320</v>
      </c>
      <c r="M59" s="69">
        <f t="shared" si="23"/>
        <v>1.6625103906899419</v>
      </c>
    </row>
    <row r="61" spans="1:13" s="3" customFormat="1" ht="36" x14ac:dyDescent="0.3">
      <c r="A61" s="36" t="s">
        <v>98</v>
      </c>
      <c r="B61" s="44"/>
      <c r="C61" s="45">
        <f>C59-C54</f>
        <v>-2448</v>
      </c>
      <c r="D61" s="45">
        <f>D59-D54</f>
        <v>88</v>
      </c>
      <c r="E61" s="43"/>
      <c r="F61" s="42"/>
      <c r="G61" s="45">
        <f>G59-G54</f>
        <v>-9614</v>
      </c>
      <c r="H61" s="45">
        <f>H59-H54</f>
        <v>420</v>
      </c>
      <c r="I61" s="43"/>
      <c r="J61" s="37"/>
      <c r="K61" s="45">
        <f>K59-K54</f>
        <v>-12062</v>
      </c>
      <c r="L61" s="45">
        <f>L59-L54</f>
        <v>508</v>
      </c>
      <c r="M61" s="37"/>
    </row>
    <row r="62" spans="1:13" x14ac:dyDescent="0.3">
      <c r="A62" s="130" t="s">
        <v>79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</row>
    <row r="63" spans="1:13" x14ac:dyDescent="0.3">
      <c r="A63" s="130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</row>
    <row r="64" spans="1:13" x14ac:dyDescent="0.3">
      <c r="A64" s="130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</row>
  </sheetData>
  <mergeCells count="19">
    <mergeCell ref="A62:M64"/>
    <mergeCell ref="A4:A5"/>
    <mergeCell ref="A23:A24"/>
    <mergeCell ref="B4:E4"/>
    <mergeCell ref="F4:I4"/>
    <mergeCell ref="J4:M4"/>
    <mergeCell ref="B23:E23"/>
    <mergeCell ref="F23:I23"/>
    <mergeCell ref="J23:M23"/>
    <mergeCell ref="A16:M18"/>
    <mergeCell ref="A31:M33"/>
    <mergeCell ref="A38:A39"/>
    <mergeCell ref="A52:A53"/>
    <mergeCell ref="B38:E38"/>
    <mergeCell ref="F38:I38"/>
    <mergeCell ref="J38:M38"/>
    <mergeCell ref="B52:E52"/>
    <mergeCell ref="F52:I52"/>
    <mergeCell ref="J52:M52"/>
  </mergeCells>
  <pageMargins left="0" right="0" top="0.98425196850393704" bottom="0.98425196850393704" header="0.51181102362204722" footer="0.51181102362204722"/>
  <pageSetup paperSize="9" scale="90" orientation="portrait" r:id="rId1"/>
  <headerFooter alignWithMargins="0"/>
  <rowBreaks count="2" manualBreakCount="2">
    <brk id="33" max="16383" man="1"/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2BB63-4ADC-409F-8BB6-CFB074D61E6E}">
  <dimension ref="B2:H97"/>
  <sheetViews>
    <sheetView showGridLines="0" workbookViewId="0">
      <selection activeCell="M34" sqref="M34"/>
    </sheetView>
  </sheetViews>
  <sheetFormatPr defaultRowHeight="14.4" x14ac:dyDescent="0.3"/>
  <sheetData>
    <row r="2" spans="2:8" ht="15.6" x14ac:dyDescent="0.3">
      <c r="B2" s="60" t="s">
        <v>111</v>
      </c>
      <c r="H2" s="18"/>
    </row>
    <row r="3" spans="2:8" ht="15.6" x14ac:dyDescent="0.3">
      <c r="B3" s="60" t="s">
        <v>90</v>
      </c>
      <c r="H3" s="18"/>
    </row>
    <row r="21" spans="2:8" ht="15.6" x14ac:dyDescent="0.3">
      <c r="B21" s="60" t="s">
        <v>112</v>
      </c>
      <c r="H21" s="18"/>
    </row>
    <row r="22" spans="2:8" ht="15.6" x14ac:dyDescent="0.3">
      <c r="B22" s="60" t="s">
        <v>113</v>
      </c>
    </row>
    <row r="38" spans="2:8" ht="15.6" x14ac:dyDescent="0.3">
      <c r="B38" s="24"/>
      <c r="H38" s="18"/>
    </row>
    <row r="39" spans="2:8" ht="15.6" x14ac:dyDescent="0.3">
      <c r="B39" s="24"/>
      <c r="H39" s="18"/>
    </row>
    <row r="40" spans="2:8" ht="15.6" x14ac:dyDescent="0.3">
      <c r="B40" s="24"/>
      <c r="H40" s="18"/>
    </row>
    <row r="41" spans="2:8" ht="15.6" x14ac:dyDescent="0.3">
      <c r="B41" s="60" t="s">
        <v>114</v>
      </c>
      <c r="H41" s="18"/>
    </row>
    <row r="42" spans="2:8" ht="15.6" x14ac:dyDescent="0.3">
      <c r="B42" s="60" t="s">
        <v>115</v>
      </c>
    </row>
    <row r="58" spans="2:8" ht="15.6" x14ac:dyDescent="0.3">
      <c r="B58" s="24"/>
      <c r="H58" s="18"/>
    </row>
    <row r="59" spans="2:8" ht="15.6" x14ac:dyDescent="0.3">
      <c r="B59" s="24"/>
      <c r="H59" s="18"/>
    </row>
    <row r="60" spans="2:8" ht="15.6" x14ac:dyDescent="0.3">
      <c r="B60" s="27"/>
      <c r="H60" s="18"/>
    </row>
    <row r="61" spans="2:8" ht="15.6" x14ac:dyDescent="0.3">
      <c r="B61" s="27"/>
      <c r="H61" s="18"/>
    </row>
    <row r="62" spans="2:8" ht="15.6" x14ac:dyDescent="0.3">
      <c r="B62" s="27"/>
      <c r="H62" s="18"/>
    </row>
    <row r="63" spans="2:8" ht="15.6" x14ac:dyDescent="0.3">
      <c r="B63" s="27"/>
      <c r="H63" s="18"/>
    </row>
    <row r="64" spans="2:8" ht="15.6" x14ac:dyDescent="0.3">
      <c r="B64" s="27"/>
      <c r="H64" s="18"/>
    </row>
    <row r="65" spans="2:8" ht="15.6" x14ac:dyDescent="0.3">
      <c r="B65" s="27"/>
      <c r="H65" s="18"/>
    </row>
    <row r="66" spans="2:8" ht="15.6" x14ac:dyDescent="0.3">
      <c r="B66" s="27"/>
      <c r="H66" s="18"/>
    </row>
    <row r="67" spans="2:8" ht="15.6" x14ac:dyDescent="0.3">
      <c r="B67" s="27"/>
      <c r="H67" s="18"/>
    </row>
    <row r="68" spans="2:8" ht="15.6" x14ac:dyDescent="0.3">
      <c r="B68" s="27"/>
      <c r="H68" s="18"/>
    </row>
    <row r="84" spans="2:8" ht="15.6" x14ac:dyDescent="0.3">
      <c r="B84" s="27"/>
      <c r="H84" s="18"/>
    </row>
    <row r="85" spans="2:8" ht="15.6" x14ac:dyDescent="0.3">
      <c r="B85" s="27"/>
      <c r="H85" s="18"/>
    </row>
    <row r="86" spans="2:8" ht="15.6" x14ac:dyDescent="0.3">
      <c r="B86" s="27"/>
      <c r="H86" s="18"/>
    </row>
    <row r="87" spans="2:8" ht="15.6" x14ac:dyDescent="0.3">
      <c r="B87" s="27"/>
      <c r="H87" s="18"/>
    </row>
    <row r="88" spans="2:8" ht="15.6" x14ac:dyDescent="0.3">
      <c r="B88" s="27"/>
      <c r="H88" s="18"/>
    </row>
    <row r="89" spans="2:8" ht="15.6" x14ac:dyDescent="0.3">
      <c r="B89" s="27"/>
      <c r="H89" s="18"/>
    </row>
    <row r="90" spans="2:8" ht="15.6" x14ac:dyDescent="0.3">
      <c r="B90" s="27"/>
      <c r="H90" s="18"/>
    </row>
    <row r="91" spans="2:8" ht="15.6" x14ac:dyDescent="0.3">
      <c r="B91" s="27"/>
      <c r="H91" s="18"/>
    </row>
    <row r="92" spans="2:8" ht="15.6" x14ac:dyDescent="0.3">
      <c r="B92" s="27"/>
      <c r="H92" s="18"/>
    </row>
    <row r="96" spans="2:8" ht="15.6" x14ac:dyDescent="0.3">
      <c r="C96" s="24"/>
    </row>
    <row r="97" spans="3:3" ht="15.6" x14ac:dyDescent="0.3">
      <c r="C97" s="24"/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19" max="16383" man="1"/>
    <brk id="3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D9FC7-F744-4DC5-AE6A-A54ED9969EE4}">
  <dimension ref="A2:P72"/>
  <sheetViews>
    <sheetView showGridLines="0" tabSelected="1" workbookViewId="0">
      <selection activeCell="R52" sqref="R52"/>
    </sheetView>
  </sheetViews>
  <sheetFormatPr defaultRowHeight="10.199999999999999" x14ac:dyDescent="0.3"/>
  <cols>
    <col min="1" max="1" width="11.109375" style="5" customWidth="1"/>
    <col min="2" max="3" width="5.6640625" style="5" customWidth="1"/>
    <col min="4" max="4" width="7.88671875" style="5" customWidth="1"/>
    <col min="5" max="7" width="6.6640625" style="5" customWidth="1"/>
    <col min="8" max="8" width="9.6640625" style="5" bestFit="1" customWidth="1"/>
    <col min="9" max="9" width="6.6640625" style="5" customWidth="1"/>
    <col min="10" max="10" width="7.5546875" style="5" bestFit="1" customWidth="1"/>
    <col min="11" max="11" width="6.6640625" style="5" customWidth="1"/>
    <col min="12" max="12" width="7.5546875" style="5" bestFit="1" customWidth="1"/>
    <col min="13" max="13" width="6.6640625" style="5" customWidth="1"/>
    <col min="14" max="14" width="7.5546875" style="5" bestFit="1" customWidth="1"/>
    <col min="15" max="15" width="6.6640625" style="5" customWidth="1"/>
    <col min="16" max="207" width="9.109375" style="5"/>
    <col min="208" max="208" width="10.44140625" style="5" customWidth="1"/>
    <col min="209" max="212" width="8.33203125" style="5" customWidth="1"/>
    <col min="213" max="213" width="9.109375" style="5"/>
    <col min="214" max="216" width="8.33203125" style="5" customWidth="1"/>
    <col min="217" max="217" width="10" style="5" bestFit="1" customWidth="1"/>
    <col min="218" max="218" width="10" style="5" customWidth="1"/>
    <col min="219" max="463" width="9.109375" style="5"/>
    <col min="464" max="464" width="10.44140625" style="5" customWidth="1"/>
    <col min="465" max="468" width="8.33203125" style="5" customWidth="1"/>
    <col min="469" max="469" width="9.109375" style="5"/>
    <col min="470" max="472" width="8.33203125" style="5" customWidth="1"/>
    <col min="473" max="473" width="10" style="5" bestFit="1" customWidth="1"/>
    <col min="474" max="474" width="10" style="5" customWidth="1"/>
    <col min="475" max="719" width="9.109375" style="5"/>
    <col min="720" max="720" width="10.44140625" style="5" customWidth="1"/>
    <col min="721" max="724" width="8.33203125" style="5" customWidth="1"/>
    <col min="725" max="725" width="9.109375" style="5"/>
    <col min="726" max="728" width="8.33203125" style="5" customWidth="1"/>
    <col min="729" max="729" width="10" style="5" bestFit="1" customWidth="1"/>
    <col min="730" max="730" width="10" style="5" customWidth="1"/>
    <col min="731" max="975" width="9.109375" style="5"/>
    <col min="976" max="976" width="10.44140625" style="5" customWidth="1"/>
    <col min="977" max="980" width="8.33203125" style="5" customWidth="1"/>
    <col min="981" max="981" width="9.109375" style="5"/>
    <col min="982" max="984" width="8.33203125" style="5" customWidth="1"/>
    <col min="985" max="985" width="10" style="5" bestFit="1" customWidth="1"/>
    <col min="986" max="986" width="10" style="5" customWidth="1"/>
    <col min="987" max="1231" width="9.109375" style="5"/>
    <col min="1232" max="1232" width="10.44140625" style="5" customWidth="1"/>
    <col min="1233" max="1236" width="8.33203125" style="5" customWidth="1"/>
    <col min="1237" max="1237" width="9.109375" style="5"/>
    <col min="1238" max="1240" width="8.33203125" style="5" customWidth="1"/>
    <col min="1241" max="1241" width="10" style="5" bestFit="1" customWidth="1"/>
    <col min="1242" max="1242" width="10" style="5" customWidth="1"/>
    <col min="1243" max="1487" width="9.109375" style="5"/>
    <col min="1488" max="1488" width="10.44140625" style="5" customWidth="1"/>
    <col min="1489" max="1492" width="8.33203125" style="5" customWidth="1"/>
    <col min="1493" max="1493" width="9.109375" style="5"/>
    <col min="1494" max="1496" width="8.33203125" style="5" customWidth="1"/>
    <col min="1497" max="1497" width="10" style="5" bestFit="1" customWidth="1"/>
    <col min="1498" max="1498" width="10" style="5" customWidth="1"/>
    <col min="1499" max="1743" width="9.109375" style="5"/>
    <col min="1744" max="1744" width="10.44140625" style="5" customWidth="1"/>
    <col min="1745" max="1748" width="8.33203125" style="5" customWidth="1"/>
    <col min="1749" max="1749" width="9.109375" style="5"/>
    <col min="1750" max="1752" width="8.33203125" style="5" customWidth="1"/>
    <col min="1753" max="1753" width="10" style="5" bestFit="1" customWidth="1"/>
    <col min="1754" max="1754" width="10" style="5" customWidth="1"/>
    <col min="1755" max="1999" width="9.109375" style="5"/>
    <col min="2000" max="2000" width="10.44140625" style="5" customWidth="1"/>
    <col min="2001" max="2004" width="8.33203125" style="5" customWidth="1"/>
    <col min="2005" max="2005" width="9.109375" style="5"/>
    <col min="2006" max="2008" width="8.33203125" style="5" customWidth="1"/>
    <col min="2009" max="2009" width="10" style="5" bestFit="1" customWidth="1"/>
    <col min="2010" max="2010" width="10" style="5" customWidth="1"/>
    <col min="2011" max="2255" width="9.109375" style="5"/>
    <col min="2256" max="2256" width="10.44140625" style="5" customWidth="1"/>
    <col min="2257" max="2260" width="8.33203125" style="5" customWidth="1"/>
    <col min="2261" max="2261" width="9.109375" style="5"/>
    <col min="2262" max="2264" width="8.33203125" style="5" customWidth="1"/>
    <col min="2265" max="2265" width="10" style="5" bestFit="1" customWidth="1"/>
    <col min="2266" max="2266" width="10" style="5" customWidth="1"/>
    <col min="2267" max="2511" width="9.109375" style="5"/>
    <col min="2512" max="2512" width="10.44140625" style="5" customWidth="1"/>
    <col min="2513" max="2516" width="8.33203125" style="5" customWidth="1"/>
    <col min="2517" max="2517" width="9.109375" style="5"/>
    <col min="2518" max="2520" width="8.33203125" style="5" customWidth="1"/>
    <col min="2521" max="2521" width="10" style="5" bestFit="1" customWidth="1"/>
    <col min="2522" max="2522" width="10" style="5" customWidth="1"/>
    <col min="2523" max="2767" width="9.109375" style="5"/>
    <col min="2768" max="2768" width="10.44140625" style="5" customWidth="1"/>
    <col min="2769" max="2772" width="8.33203125" style="5" customWidth="1"/>
    <col min="2773" max="2773" width="9.109375" style="5"/>
    <col min="2774" max="2776" width="8.33203125" style="5" customWidth="1"/>
    <col min="2777" max="2777" width="10" style="5" bestFit="1" customWidth="1"/>
    <col min="2778" max="2778" width="10" style="5" customWidth="1"/>
    <col min="2779" max="3023" width="9.109375" style="5"/>
    <col min="3024" max="3024" width="10.44140625" style="5" customWidth="1"/>
    <col min="3025" max="3028" width="8.33203125" style="5" customWidth="1"/>
    <col min="3029" max="3029" width="9.109375" style="5"/>
    <col min="3030" max="3032" width="8.33203125" style="5" customWidth="1"/>
    <col min="3033" max="3033" width="10" style="5" bestFit="1" customWidth="1"/>
    <col min="3034" max="3034" width="10" style="5" customWidth="1"/>
    <col min="3035" max="3279" width="9.109375" style="5"/>
    <col min="3280" max="3280" width="10.44140625" style="5" customWidth="1"/>
    <col min="3281" max="3284" width="8.33203125" style="5" customWidth="1"/>
    <col min="3285" max="3285" width="9.109375" style="5"/>
    <col min="3286" max="3288" width="8.33203125" style="5" customWidth="1"/>
    <col min="3289" max="3289" width="10" style="5" bestFit="1" customWidth="1"/>
    <col min="3290" max="3290" width="10" style="5" customWidth="1"/>
    <col min="3291" max="3535" width="9.109375" style="5"/>
    <col min="3536" max="3536" width="10.44140625" style="5" customWidth="1"/>
    <col min="3537" max="3540" width="8.33203125" style="5" customWidth="1"/>
    <col min="3541" max="3541" width="9.109375" style="5"/>
    <col min="3542" max="3544" width="8.33203125" style="5" customWidth="1"/>
    <col min="3545" max="3545" width="10" style="5" bestFit="1" customWidth="1"/>
    <col min="3546" max="3546" width="10" style="5" customWidth="1"/>
    <col min="3547" max="3791" width="9.109375" style="5"/>
    <col min="3792" max="3792" width="10.44140625" style="5" customWidth="1"/>
    <col min="3793" max="3796" width="8.33203125" style="5" customWidth="1"/>
    <col min="3797" max="3797" width="9.109375" style="5"/>
    <col min="3798" max="3800" width="8.33203125" style="5" customWidth="1"/>
    <col min="3801" max="3801" width="10" style="5" bestFit="1" customWidth="1"/>
    <col min="3802" max="3802" width="10" style="5" customWidth="1"/>
    <col min="3803" max="4047" width="9.109375" style="5"/>
    <col min="4048" max="4048" width="10.44140625" style="5" customWidth="1"/>
    <col min="4049" max="4052" width="8.33203125" style="5" customWidth="1"/>
    <col min="4053" max="4053" width="9.109375" style="5"/>
    <col min="4054" max="4056" width="8.33203125" style="5" customWidth="1"/>
    <col min="4057" max="4057" width="10" style="5" bestFit="1" customWidth="1"/>
    <col min="4058" max="4058" width="10" style="5" customWidth="1"/>
    <col min="4059" max="4303" width="9.109375" style="5"/>
    <col min="4304" max="4304" width="10.44140625" style="5" customWidth="1"/>
    <col min="4305" max="4308" width="8.33203125" style="5" customWidth="1"/>
    <col min="4309" max="4309" width="9.109375" style="5"/>
    <col min="4310" max="4312" width="8.33203125" style="5" customWidth="1"/>
    <col min="4313" max="4313" width="10" style="5" bestFit="1" customWidth="1"/>
    <col min="4314" max="4314" width="10" style="5" customWidth="1"/>
    <col min="4315" max="4559" width="9.109375" style="5"/>
    <col min="4560" max="4560" width="10.44140625" style="5" customWidth="1"/>
    <col min="4561" max="4564" width="8.33203125" style="5" customWidth="1"/>
    <col min="4565" max="4565" width="9.109375" style="5"/>
    <col min="4566" max="4568" width="8.33203125" style="5" customWidth="1"/>
    <col min="4569" max="4569" width="10" style="5" bestFit="1" customWidth="1"/>
    <col min="4570" max="4570" width="10" style="5" customWidth="1"/>
    <col min="4571" max="4815" width="9.109375" style="5"/>
    <col min="4816" max="4816" width="10.44140625" style="5" customWidth="1"/>
    <col min="4817" max="4820" width="8.33203125" style="5" customWidth="1"/>
    <col min="4821" max="4821" width="9.109375" style="5"/>
    <col min="4822" max="4824" width="8.33203125" style="5" customWidth="1"/>
    <col min="4825" max="4825" width="10" style="5" bestFit="1" customWidth="1"/>
    <col min="4826" max="4826" width="10" style="5" customWidth="1"/>
    <col min="4827" max="5071" width="9.109375" style="5"/>
    <col min="5072" max="5072" width="10.44140625" style="5" customWidth="1"/>
    <col min="5073" max="5076" width="8.33203125" style="5" customWidth="1"/>
    <col min="5077" max="5077" width="9.109375" style="5"/>
    <col min="5078" max="5080" width="8.33203125" style="5" customWidth="1"/>
    <col min="5081" max="5081" width="10" style="5" bestFit="1" customWidth="1"/>
    <col min="5082" max="5082" width="10" style="5" customWidth="1"/>
    <col min="5083" max="5327" width="9.109375" style="5"/>
    <col min="5328" max="5328" width="10.44140625" style="5" customWidth="1"/>
    <col min="5329" max="5332" width="8.33203125" style="5" customWidth="1"/>
    <col min="5333" max="5333" width="9.109375" style="5"/>
    <col min="5334" max="5336" width="8.33203125" style="5" customWidth="1"/>
    <col min="5337" max="5337" width="10" style="5" bestFit="1" customWidth="1"/>
    <col min="5338" max="5338" width="10" style="5" customWidth="1"/>
    <col min="5339" max="5583" width="9.109375" style="5"/>
    <col min="5584" max="5584" width="10.44140625" style="5" customWidth="1"/>
    <col min="5585" max="5588" width="8.33203125" style="5" customWidth="1"/>
    <col min="5589" max="5589" width="9.109375" style="5"/>
    <col min="5590" max="5592" width="8.33203125" style="5" customWidth="1"/>
    <col min="5593" max="5593" width="10" style="5" bestFit="1" customWidth="1"/>
    <col min="5594" max="5594" width="10" style="5" customWidth="1"/>
    <col min="5595" max="5839" width="9.109375" style="5"/>
    <col min="5840" max="5840" width="10.44140625" style="5" customWidth="1"/>
    <col min="5841" max="5844" width="8.33203125" style="5" customWidth="1"/>
    <col min="5845" max="5845" width="9.109375" style="5"/>
    <col min="5846" max="5848" width="8.33203125" style="5" customWidth="1"/>
    <col min="5849" max="5849" width="10" style="5" bestFit="1" customWidth="1"/>
    <col min="5850" max="5850" width="10" style="5" customWidth="1"/>
    <col min="5851" max="6095" width="9.109375" style="5"/>
    <col min="6096" max="6096" width="10.44140625" style="5" customWidth="1"/>
    <col min="6097" max="6100" width="8.33203125" style="5" customWidth="1"/>
    <col min="6101" max="6101" width="9.109375" style="5"/>
    <col min="6102" max="6104" width="8.33203125" style="5" customWidth="1"/>
    <col min="6105" max="6105" width="10" style="5" bestFit="1" customWidth="1"/>
    <col min="6106" max="6106" width="10" style="5" customWidth="1"/>
    <col min="6107" max="6351" width="9.109375" style="5"/>
    <col min="6352" max="6352" width="10.44140625" style="5" customWidth="1"/>
    <col min="6353" max="6356" width="8.33203125" style="5" customWidth="1"/>
    <col min="6357" max="6357" width="9.109375" style="5"/>
    <col min="6358" max="6360" width="8.33203125" style="5" customWidth="1"/>
    <col min="6361" max="6361" width="10" style="5" bestFit="1" customWidth="1"/>
    <col min="6362" max="6362" width="10" style="5" customWidth="1"/>
    <col min="6363" max="6607" width="9.109375" style="5"/>
    <col min="6608" max="6608" width="10.44140625" style="5" customWidth="1"/>
    <col min="6609" max="6612" width="8.33203125" style="5" customWidth="1"/>
    <col min="6613" max="6613" width="9.109375" style="5"/>
    <col min="6614" max="6616" width="8.33203125" style="5" customWidth="1"/>
    <col min="6617" max="6617" width="10" style="5" bestFit="1" customWidth="1"/>
    <col min="6618" max="6618" width="10" style="5" customWidth="1"/>
    <col min="6619" max="6863" width="9.109375" style="5"/>
    <col min="6864" max="6864" width="10.44140625" style="5" customWidth="1"/>
    <col min="6865" max="6868" width="8.33203125" style="5" customWidth="1"/>
    <col min="6869" max="6869" width="9.109375" style="5"/>
    <col min="6870" max="6872" width="8.33203125" style="5" customWidth="1"/>
    <col min="6873" max="6873" width="10" style="5" bestFit="1" customWidth="1"/>
    <col min="6874" max="6874" width="10" style="5" customWidth="1"/>
    <col min="6875" max="7119" width="9.109375" style="5"/>
    <col min="7120" max="7120" width="10.44140625" style="5" customWidth="1"/>
    <col min="7121" max="7124" width="8.33203125" style="5" customWidth="1"/>
    <col min="7125" max="7125" width="9.109375" style="5"/>
    <col min="7126" max="7128" width="8.33203125" style="5" customWidth="1"/>
    <col min="7129" max="7129" width="10" style="5" bestFit="1" customWidth="1"/>
    <col min="7130" max="7130" width="10" style="5" customWidth="1"/>
    <col min="7131" max="7375" width="9.109375" style="5"/>
    <col min="7376" max="7376" width="10.44140625" style="5" customWidth="1"/>
    <col min="7377" max="7380" width="8.33203125" style="5" customWidth="1"/>
    <col min="7381" max="7381" width="9.109375" style="5"/>
    <col min="7382" max="7384" width="8.33203125" style="5" customWidth="1"/>
    <col min="7385" max="7385" width="10" style="5" bestFit="1" customWidth="1"/>
    <col min="7386" max="7386" width="10" style="5" customWidth="1"/>
    <col min="7387" max="7631" width="9.109375" style="5"/>
    <col min="7632" max="7632" width="10.44140625" style="5" customWidth="1"/>
    <col min="7633" max="7636" width="8.33203125" style="5" customWidth="1"/>
    <col min="7637" max="7637" width="9.109375" style="5"/>
    <col min="7638" max="7640" width="8.33203125" style="5" customWidth="1"/>
    <col min="7641" max="7641" width="10" style="5" bestFit="1" customWidth="1"/>
    <col min="7642" max="7642" width="10" style="5" customWidth="1"/>
    <col min="7643" max="7887" width="9.109375" style="5"/>
    <col min="7888" max="7888" width="10.44140625" style="5" customWidth="1"/>
    <col min="7889" max="7892" width="8.33203125" style="5" customWidth="1"/>
    <col min="7893" max="7893" width="9.109375" style="5"/>
    <col min="7894" max="7896" width="8.33203125" style="5" customWidth="1"/>
    <col min="7897" max="7897" width="10" style="5" bestFit="1" customWidth="1"/>
    <col min="7898" max="7898" width="10" style="5" customWidth="1"/>
    <col min="7899" max="8143" width="9.109375" style="5"/>
    <col min="8144" max="8144" width="10.44140625" style="5" customWidth="1"/>
    <col min="8145" max="8148" width="8.33203125" style="5" customWidth="1"/>
    <col min="8149" max="8149" width="9.109375" style="5"/>
    <col min="8150" max="8152" width="8.33203125" style="5" customWidth="1"/>
    <col min="8153" max="8153" width="10" style="5" bestFit="1" customWidth="1"/>
    <col min="8154" max="8154" width="10" style="5" customWidth="1"/>
    <col min="8155" max="8399" width="9.109375" style="5"/>
    <col min="8400" max="8400" width="10.44140625" style="5" customWidth="1"/>
    <col min="8401" max="8404" width="8.33203125" style="5" customWidth="1"/>
    <col min="8405" max="8405" width="9.109375" style="5"/>
    <col min="8406" max="8408" width="8.33203125" style="5" customWidth="1"/>
    <col min="8409" max="8409" width="10" style="5" bestFit="1" customWidth="1"/>
    <col min="8410" max="8410" width="10" style="5" customWidth="1"/>
    <col min="8411" max="8655" width="9.109375" style="5"/>
    <col min="8656" max="8656" width="10.44140625" style="5" customWidth="1"/>
    <col min="8657" max="8660" width="8.33203125" style="5" customWidth="1"/>
    <col min="8661" max="8661" width="9.109375" style="5"/>
    <col min="8662" max="8664" width="8.33203125" style="5" customWidth="1"/>
    <col min="8665" max="8665" width="10" style="5" bestFit="1" customWidth="1"/>
    <col min="8666" max="8666" width="10" style="5" customWidth="1"/>
    <col min="8667" max="8911" width="9.109375" style="5"/>
    <col min="8912" max="8912" width="10.44140625" style="5" customWidth="1"/>
    <col min="8913" max="8916" width="8.33203125" style="5" customWidth="1"/>
    <col min="8917" max="8917" width="9.109375" style="5"/>
    <col min="8918" max="8920" width="8.33203125" style="5" customWidth="1"/>
    <col min="8921" max="8921" width="10" style="5" bestFit="1" customWidth="1"/>
    <col min="8922" max="8922" width="10" style="5" customWidth="1"/>
    <col min="8923" max="9167" width="9.109375" style="5"/>
    <col min="9168" max="9168" width="10.44140625" style="5" customWidth="1"/>
    <col min="9169" max="9172" width="8.33203125" style="5" customWidth="1"/>
    <col min="9173" max="9173" width="9.109375" style="5"/>
    <col min="9174" max="9176" width="8.33203125" style="5" customWidth="1"/>
    <col min="9177" max="9177" width="10" style="5" bestFit="1" customWidth="1"/>
    <col min="9178" max="9178" width="10" style="5" customWidth="1"/>
    <col min="9179" max="9423" width="9.109375" style="5"/>
    <col min="9424" max="9424" width="10.44140625" style="5" customWidth="1"/>
    <col min="9425" max="9428" width="8.33203125" style="5" customWidth="1"/>
    <col min="9429" max="9429" width="9.109375" style="5"/>
    <col min="9430" max="9432" width="8.33203125" style="5" customWidth="1"/>
    <col min="9433" max="9433" width="10" style="5" bestFit="1" customWidth="1"/>
    <col min="9434" max="9434" width="10" style="5" customWidth="1"/>
    <col min="9435" max="9679" width="9.109375" style="5"/>
    <col min="9680" max="9680" width="10.44140625" style="5" customWidth="1"/>
    <col min="9681" max="9684" width="8.33203125" style="5" customWidth="1"/>
    <col min="9685" max="9685" width="9.109375" style="5"/>
    <col min="9686" max="9688" width="8.33203125" style="5" customWidth="1"/>
    <col min="9689" max="9689" width="10" style="5" bestFit="1" customWidth="1"/>
    <col min="9690" max="9690" width="10" style="5" customWidth="1"/>
    <col min="9691" max="9935" width="9.109375" style="5"/>
    <col min="9936" max="9936" width="10.44140625" style="5" customWidth="1"/>
    <col min="9937" max="9940" width="8.33203125" style="5" customWidth="1"/>
    <col min="9941" max="9941" width="9.109375" style="5"/>
    <col min="9942" max="9944" width="8.33203125" style="5" customWidth="1"/>
    <col min="9945" max="9945" width="10" style="5" bestFit="1" customWidth="1"/>
    <col min="9946" max="9946" width="10" style="5" customWidth="1"/>
    <col min="9947" max="10191" width="9.109375" style="5"/>
    <col min="10192" max="10192" width="10.44140625" style="5" customWidth="1"/>
    <col min="10193" max="10196" width="8.33203125" style="5" customWidth="1"/>
    <col min="10197" max="10197" width="9.109375" style="5"/>
    <col min="10198" max="10200" width="8.33203125" style="5" customWidth="1"/>
    <col min="10201" max="10201" width="10" style="5" bestFit="1" customWidth="1"/>
    <col min="10202" max="10202" width="10" style="5" customWidth="1"/>
    <col min="10203" max="10447" width="9.109375" style="5"/>
    <col min="10448" max="10448" width="10.44140625" style="5" customWidth="1"/>
    <col min="10449" max="10452" width="8.33203125" style="5" customWidth="1"/>
    <col min="10453" max="10453" width="9.109375" style="5"/>
    <col min="10454" max="10456" width="8.33203125" style="5" customWidth="1"/>
    <col min="10457" max="10457" width="10" style="5" bestFit="1" customWidth="1"/>
    <col min="10458" max="10458" width="10" style="5" customWidth="1"/>
    <col min="10459" max="10703" width="9.109375" style="5"/>
    <col min="10704" max="10704" width="10.44140625" style="5" customWidth="1"/>
    <col min="10705" max="10708" width="8.33203125" style="5" customWidth="1"/>
    <col min="10709" max="10709" width="9.109375" style="5"/>
    <col min="10710" max="10712" width="8.33203125" style="5" customWidth="1"/>
    <col min="10713" max="10713" width="10" style="5" bestFit="1" customWidth="1"/>
    <col min="10714" max="10714" width="10" style="5" customWidth="1"/>
    <col min="10715" max="10959" width="9.109375" style="5"/>
    <col min="10960" max="10960" width="10.44140625" style="5" customWidth="1"/>
    <col min="10961" max="10964" width="8.33203125" style="5" customWidth="1"/>
    <col min="10965" max="10965" width="9.109375" style="5"/>
    <col min="10966" max="10968" width="8.33203125" style="5" customWidth="1"/>
    <col min="10969" max="10969" width="10" style="5" bestFit="1" customWidth="1"/>
    <col min="10970" max="10970" width="10" style="5" customWidth="1"/>
    <col min="10971" max="11215" width="9.109375" style="5"/>
    <col min="11216" max="11216" width="10.44140625" style="5" customWidth="1"/>
    <col min="11217" max="11220" width="8.33203125" style="5" customWidth="1"/>
    <col min="11221" max="11221" width="9.109375" style="5"/>
    <col min="11222" max="11224" width="8.33203125" style="5" customWidth="1"/>
    <col min="11225" max="11225" width="10" style="5" bestFit="1" customWidth="1"/>
    <col min="11226" max="11226" width="10" style="5" customWidth="1"/>
    <col min="11227" max="11471" width="9.109375" style="5"/>
    <col min="11472" max="11472" width="10.44140625" style="5" customWidth="1"/>
    <col min="11473" max="11476" width="8.33203125" style="5" customWidth="1"/>
    <col min="11477" max="11477" width="9.109375" style="5"/>
    <col min="11478" max="11480" width="8.33203125" style="5" customWidth="1"/>
    <col min="11481" max="11481" width="10" style="5" bestFit="1" customWidth="1"/>
    <col min="11482" max="11482" width="10" style="5" customWidth="1"/>
    <col min="11483" max="11727" width="9.109375" style="5"/>
    <col min="11728" max="11728" width="10.44140625" style="5" customWidth="1"/>
    <col min="11729" max="11732" width="8.33203125" style="5" customWidth="1"/>
    <col min="11733" max="11733" width="9.109375" style="5"/>
    <col min="11734" max="11736" width="8.33203125" style="5" customWidth="1"/>
    <col min="11737" max="11737" width="10" style="5" bestFit="1" customWidth="1"/>
    <col min="11738" max="11738" width="10" style="5" customWidth="1"/>
    <col min="11739" max="11983" width="9.109375" style="5"/>
    <col min="11984" max="11984" width="10.44140625" style="5" customWidth="1"/>
    <col min="11985" max="11988" width="8.33203125" style="5" customWidth="1"/>
    <col min="11989" max="11989" width="9.109375" style="5"/>
    <col min="11990" max="11992" width="8.33203125" style="5" customWidth="1"/>
    <col min="11993" max="11993" width="10" style="5" bestFit="1" customWidth="1"/>
    <col min="11994" max="11994" width="10" style="5" customWidth="1"/>
    <col min="11995" max="12239" width="9.109375" style="5"/>
    <col min="12240" max="12240" width="10.44140625" style="5" customWidth="1"/>
    <col min="12241" max="12244" width="8.33203125" style="5" customWidth="1"/>
    <col min="12245" max="12245" width="9.109375" style="5"/>
    <col min="12246" max="12248" width="8.33203125" style="5" customWidth="1"/>
    <col min="12249" max="12249" width="10" style="5" bestFit="1" customWidth="1"/>
    <col min="12250" max="12250" width="10" style="5" customWidth="1"/>
    <col min="12251" max="12495" width="9.109375" style="5"/>
    <col min="12496" max="12496" width="10.44140625" style="5" customWidth="1"/>
    <col min="12497" max="12500" width="8.33203125" style="5" customWidth="1"/>
    <col min="12501" max="12501" width="9.109375" style="5"/>
    <col min="12502" max="12504" width="8.33203125" style="5" customWidth="1"/>
    <col min="12505" max="12505" width="10" style="5" bestFit="1" customWidth="1"/>
    <col min="12506" max="12506" width="10" style="5" customWidth="1"/>
    <col min="12507" max="12751" width="9.109375" style="5"/>
    <col min="12752" max="12752" width="10.44140625" style="5" customWidth="1"/>
    <col min="12753" max="12756" width="8.33203125" style="5" customWidth="1"/>
    <col min="12757" max="12757" width="9.109375" style="5"/>
    <col min="12758" max="12760" width="8.33203125" style="5" customWidth="1"/>
    <col min="12761" max="12761" width="10" style="5" bestFit="1" customWidth="1"/>
    <col min="12762" max="12762" width="10" style="5" customWidth="1"/>
    <col min="12763" max="13007" width="9.109375" style="5"/>
    <col min="13008" max="13008" width="10.44140625" style="5" customWidth="1"/>
    <col min="13009" max="13012" width="8.33203125" style="5" customWidth="1"/>
    <col min="13013" max="13013" width="9.109375" style="5"/>
    <col min="13014" max="13016" width="8.33203125" style="5" customWidth="1"/>
    <col min="13017" max="13017" width="10" style="5" bestFit="1" customWidth="1"/>
    <col min="13018" max="13018" width="10" style="5" customWidth="1"/>
    <col min="13019" max="13263" width="9.109375" style="5"/>
    <col min="13264" max="13264" width="10.44140625" style="5" customWidth="1"/>
    <col min="13265" max="13268" width="8.33203125" style="5" customWidth="1"/>
    <col min="13269" max="13269" width="9.109375" style="5"/>
    <col min="13270" max="13272" width="8.33203125" style="5" customWidth="1"/>
    <col min="13273" max="13273" width="10" style="5" bestFit="1" customWidth="1"/>
    <col min="13274" max="13274" width="10" style="5" customWidth="1"/>
    <col min="13275" max="13519" width="9.109375" style="5"/>
    <col min="13520" max="13520" width="10.44140625" style="5" customWidth="1"/>
    <col min="13521" max="13524" width="8.33203125" style="5" customWidth="1"/>
    <col min="13525" max="13525" width="9.109375" style="5"/>
    <col min="13526" max="13528" width="8.33203125" style="5" customWidth="1"/>
    <col min="13529" max="13529" width="10" style="5" bestFit="1" customWidth="1"/>
    <col min="13530" max="13530" width="10" style="5" customWidth="1"/>
    <col min="13531" max="13775" width="9.109375" style="5"/>
    <col min="13776" max="13776" width="10.44140625" style="5" customWidth="1"/>
    <col min="13777" max="13780" width="8.33203125" style="5" customWidth="1"/>
    <col min="13781" max="13781" width="9.109375" style="5"/>
    <col min="13782" max="13784" width="8.33203125" style="5" customWidth="1"/>
    <col min="13785" max="13785" width="10" style="5" bestFit="1" customWidth="1"/>
    <col min="13786" max="13786" width="10" style="5" customWidth="1"/>
    <col min="13787" max="14031" width="9.109375" style="5"/>
    <col min="14032" max="14032" width="10.44140625" style="5" customWidth="1"/>
    <col min="14033" max="14036" width="8.33203125" style="5" customWidth="1"/>
    <col min="14037" max="14037" width="9.109375" style="5"/>
    <col min="14038" max="14040" width="8.33203125" style="5" customWidth="1"/>
    <col min="14041" max="14041" width="10" style="5" bestFit="1" customWidth="1"/>
    <col min="14042" max="14042" width="10" style="5" customWidth="1"/>
    <col min="14043" max="14287" width="9.109375" style="5"/>
    <col min="14288" max="14288" width="10.44140625" style="5" customWidth="1"/>
    <col min="14289" max="14292" width="8.33203125" style="5" customWidth="1"/>
    <col min="14293" max="14293" width="9.109375" style="5"/>
    <col min="14294" max="14296" width="8.33203125" style="5" customWidth="1"/>
    <col min="14297" max="14297" width="10" style="5" bestFit="1" customWidth="1"/>
    <col min="14298" max="14298" width="10" style="5" customWidth="1"/>
    <col min="14299" max="14543" width="9.109375" style="5"/>
    <col min="14544" max="14544" width="10.44140625" style="5" customWidth="1"/>
    <col min="14545" max="14548" width="8.33203125" style="5" customWidth="1"/>
    <col min="14549" max="14549" width="9.109375" style="5"/>
    <col min="14550" max="14552" width="8.33203125" style="5" customWidth="1"/>
    <col min="14553" max="14553" width="10" style="5" bestFit="1" customWidth="1"/>
    <col min="14554" max="14554" width="10" style="5" customWidth="1"/>
    <col min="14555" max="14799" width="9.109375" style="5"/>
    <col min="14800" max="14800" width="10.44140625" style="5" customWidth="1"/>
    <col min="14801" max="14804" width="8.33203125" style="5" customWidth="1"/>
    <col min="14805" max="14805" width="9.109375" style="5"/>
    <col min="14806" max="14808" width="8.33203125" style="5" customWidth="1"/>
    <col min="14809" max="14809" width="10" style="5" bestFit="1" customWidth="1"/>
    <col min="14810" max="14810" width="10" style="5" customWidth="1"/>
    <col min="14811" max="15055" width="9.109375" style="5"/>
    <col min="15056" max="15056" width="10.44140625" style="5" customWidth="1"/>
    <col min="15057" max="15060" width="8.33203125" style="5" customWidth="1"/>
    <col min="15061" max="15061" width="9.109375" style="5"/>
    <col min="15062" max="15064" width="8.33203125" style="5" customWidth="1"/>
    <col min="15065" max="15065" width="10" style="5" bestFit="1" customWidth="1"/>
    <col min="15066" max="15066" width="10" style="5" customWidth="1"/>
    <col min="15067" max="15311" width="9.109375" style="5"/>
    <col min="15312" max="15312" width="10.44140625" style="5" customWidth="1"/>
    <col min="15313" max="15316" width="8.33203125" style="5" customWidth="1"/>
    <col min="15317" max="15317" width="9.109375" style="5"/>
    <col min="15318" max="15320" width="8.33203125" style="5" customWidth="1"/>
    <col min="15321" max="15321" width="10" style="5" bestFit="1" customWidth="1"/>
    <col min="15322" max="15322" width="10" style="5" customWidth="1"/>
    <col min="15323" max="15567" width="9.109375" style="5"/>
    <col min="15568" max="15568" width="10.44140625" style="5" customWidth="1"/>
    <col min="15569" max="15572" width="8.33203125" style="5" customWidth="1"/>
    <col min="15573" max="15573" width="9.109375" style="5"/>
    <col min="15574" max="15576" width="8.33203125" style="5" customWidth="1"/>
    <col min="15577" max="15577" width="10" style="5" bestFit="1" customWidth="1"/>
    <col min="15578" max="15578" width="10" style="5" customWidth="1"/>
    <col min="15579" max="15823" width="9.109375" style="5"/>
    <col min="15824" max="15824" width="10.44140625" style="5" customWidth="1"/>
    <col min="15825" max="15828" width="8.33203125" style="5" customWidth="1"/>
    <col min="15829" max="15829" width="9.109375" style="5"/>
    <col min="15830" max="15832" width="8.33203125" style="5" customWidth="1"/>
    <col min="15833" max="15833" width="10" style="5" bestFit="1" customWidth="1"/>
    <col min="15834" max="15834" width="10" style="5" customWidth="1"/>
    <col min="15835" max="16079" width="9.109375" style="5"/>
    <col min="16080" max="16080" width="10.44140625" style="5" customWidth="1"/>
    <col min="16081" max="16084" width="8.33203125" style="5" customWidth="1"/>
    <col min="16085" max="16085" width="9.109375" style="5"/>
    <col min="16086" max="16088" width="8.33203125" style="5" customWidth="1"/>
    <col min="16089" max="16089" width="10" style="5" bestFit="1" customWidth="1"/>
    <col min="16090" max="16090" width="10" style="5" customWidth="1"/>
    <col min="16091" max="16384" width="9.109375" style="5"/>
  </cols>
  <sheetData>
    <row r="2" spans="1:16" ht="15.6" x14ac:dyDescent="0.3">
      <c r="A2" s="1" t="s">
        <v>99</v>
      </c>
    </row>
    <row r="3" spans="1:16" ht="15.6" x14ac:dyDescent="0.3">
      <c r="A3" s="55" t="s">
        <v>80</v>
      </c>
    </row>
    <row r="4" spans="1:16" s="8" customFormat="1" ht="18" customHeight="1" x14ac:dyDescent="0.3">
      <c r="A4" s="131" t="s">
        <v>0</v>
      </c>
      <c r="B4" s="126" t="s">
        <v>46</v>
      </c>
      <c r="C4" s="126"/>
      <c r="D4" s="126"/>
      <c r="E4" s="126"/>
      <c r="F4" s="126"/>
      <c r="G4" s="126"/>
      <c r="H4" s="126" t="s">
        <v>47</v>
      </c>
      <c r="I4" s="126"/>
      <c r="J4" s="126"/>
      <c r="K4" s="126"/>
      <c r="L4" s="126"/>
      <c r="M4" s="126"/>
      <c r="N4" s="126"/>
      <c r="O4" s="127"/>
    </row>
    <row r="5" spans="1:16" s="8" customFormat="1" ht="21.9" customHeight="1" x14ac:dyDescent="0.3">
      <c r="A5" s="131"/>
      <c r="B5" s="123" t="s">
        <v>62</v>
      </c>
      <c r="C5" s="123"/>
      <c r="D5" s="126" t="s">
        <v>63</v>
      </c>
      <c r="E5" s="126"/>
      <c r="F5" s="123" t="s">
        <v>64</v>
      </c>
      <c r="G5" s="123"/>
      <c r="H5" s="126" t="s">
        <v>45</v>
      </c>
      <c r="I5" s="126"/>
      <c r="J5" s="126" t="s">
        <v>49</v>
      </c>
      <c r="K5" s="126"/>
      <c r="L5" s="123" t="s">
        <v>50</v>
      </c>
      <c r="M5" s="123"/>
      <c r="N5" s="123"/>
      <c r="O5" s="124"/>
    </row>
    <row r="6" spans="1:16" s="8" customFormat="1" ht="24.9" customHeight="1" x14ac:dyDescent="0.3">
      <c r="A6" s="131"/>
      <c r="B6" s="123"/>
      <c r="C6" s="123"/>
      <c r="D6" s="126"/>
      <c r="E6" s="126"/>
      <c r="F6" s="123"/>
      <c r="G6" s="123"/>
      <c r="H6" s="126"/>
      <c r="I6" s="126"/>
      <c r="J6" s="126"/>
      <c r="K6" s="126"/>
      <c r="L6" s="126" t="s">
        <v>51</v>
      </c>
      <c r="M6" s="126"/>
      <c r="N6" s="123" t="s">
        <v>52</v>
      </c>
      <c r="O6" s="124"/>
    </row>
    <row r="7" spans="1:16" ht="40.5" customHeight="1" x14ac:dyDescent="0.3">
      <c r="A7" s="131"/>
      <c r="B7" s="102" t="s">
        <v>41</v>
      </c>
      <c r="C7" s="103" t="s">
        <v>37</v>
      </c>
      <c r="D7" s="102" t="s">
        <v>41</v>
      </c>
      <c r="E7" s="103" t="s">
        <v>37</v>
      </c>
      <c r="F7" s="102" t="s">
        <v>41</v>
      </c>
      <c r="G7" s="103" t="s">
        <v>37</v>
      </c>
      <c r="H7" s="102" t="s">
        <v>42</v>
      </c>
      <c r="I7" s="103" t="s">
        <v>38</v>
      </c>
      <c r="J7" s="102" t="s">
        <v>42</v>
      </c>
      <c r="K7" s="103" t="s">
        <v>43</v>
      </c>
      <c r="L7" s="102" t="s">
        <v>42</v>
      </c>
      <c r="M7" s="103" t="s">
        <v>38</v>
      </c>
      <c r="N7" s="102" t="s">
        <v>42</v>
      </c>
      <c r="O7" s="104" t="s">
        <v>38</v>
      </c>
    </row>
    <row r="8" spans="1:16" s="8" customFormat="1" ht="13.8" x14ac:dyDescent="0.3">
      <c r="A8" s="86" t="s">
        <v>1</v>
      </c>
      <c r="B8" s="105"/>
      <c r="C8" s="105"/>
      <c r="D8" s="88">
        <v>35</v>
      </c>
      <c r="E8" s="105">
        <f>D8/(B8+D8+F8)*100</f>
        <v>51.470588235294116</v>
      </c>
      <c r="F8" s="88">
        <v>33</v>
      </c>
      <c r="G8" s="105">
        <f>F8/(B8+D8+F8)*100</f>
        <v>48.529411764705884</v>
      </c>
      <c r="H8" s="88">
        <v>67</v>
      </c>
      <c r="I8" s="105">
        <f t="shared" ref="I8:I17" si="0">H8/(L8+H8+N8)*100</f>
        <v>65.048543689320397</v>
      </c>
      <c r="J8" s="88">
        <v>36</v>
      </c>
      <c r="K8" s="105">
        <f t="shared" ref="K8:K17" si="1">J8/(J8+H8)*100</f>
        <v>34.95145631067961</v>
      </c>
      <c r="L8" s="88"/>
      <c r="M8" s="105"/>
      <c r="N8" s="88">
        <v>36</v>
      </c>
      <c r="O8" s="106">
        <f t="shared" ref="O8:O17" si="2">N8/(L8+H8+N8)*100</f>
        <v>34.95145631067961</v>
      </c>
      <c r="P8" s="78"/>
    </row>
    <row r="9" spans="1:16" s="8" customFormat="1" ht="13.8" x14ac:dyDescent="0.3">
      <c r="A9" s="86" t="s">
        <v>2</v>
      </c>
      <c r="B9" s="105"/>
      <c r="C9" s="105"/>
      <c r="D9" s="88">
        <v>76</v>
      </c>
      <c r="E9" s="105">
        <f t="shared" ref="E9:E17" si="3">D9/(B9+D9+F9)*100</f>
        <v>60.8</v>
      </c>
      <c r="F9" s="88">
        <v>49</v>
      </c>
      <c r="G9" s="105">
        <f t="shared" ref="G9:G17" si="4">F9/(B9+D9+F9)*100</f>
        <v>39.200000000000003</v>
      </c>
      <c r="H9" s="88">
        <v>65</v>
      </c>
      <c r="I9" s="105">
        <f t="shared" si="0"/>
        <v>44.520547945205479</v>
      </c>
      <c r="J9" s="88">
        <v>81</v>
      </c>
      <c r="K9" s="105">
        <f t="shared" si="1"/>
        <v>55.479452054794521</v>
      </c>
      <c r="L9" s="88">
        <v>23</v>
      </c>
      <c r="M9" s="105">
        <f t="shared" ref="M9:M17" si="5">L9/(L9+H9+N9)*100</f>
        <v>15.753424657534246</v>
      </c>
      <c r="N9" s="88">
        <v>58</v>
      </c>
      <c r="O9" s="106">
        <f t="shared" si="2"/>
        <v>39.726027397260275</v>
      </c>
      <c r="P9" s="78"/>
    </row>
    <row r="10" spans="1:16" s="8" customFormat="1" ht="13.8" x14ac:dyDescent="0.3">
      <c r="A10" s="86" t="s">
        <v>18</v>
      </c>
      <c r="B10" s="105"/>
      <c r="C10" s="105"/>
      <c r="D10" s="88">
        <v>91</v>
      </c>
      <c r="E10" s="105">
        <f t="shared" si="3"/>
        <v>62.758620689655174</v>
      </c>
      <c r="F10" s="88">
        <v>54</v>
      </c>
      <c r="G10" s="105">
        <f t="shared" si="4"/>
        <v>37.241379310344833</v>
      </c>
      <c r="H10" s="88">
        <v>66</v>
      </c>
      <c r="I10" s="105">
        <f>H10/(L10+H10+N10)*100</f>
        <v>32.352941176470587</v>
      </c>
      <c r="J10" s="88">
        <v>138</v>
      </c>
      <c r="K10" s="105">
        <f t="shared" si="1"/>
        <v>67.64705882352942</v>
      </c>
      <c r="L10" s="88">
        <v>54</v>
      </c>
      <c r="M10" s="105">
        <f t="shared" si="5"/>
        <v>26.47058823529412</v>
      </c>
      <c r="N10" s="88">
        <v>84</v>
      </c>
      <c r="O10" s="106">
        <f t="shared" si="2"/>
        <v>41.17647058823529</v>
      </c>
      <c r="P10" s="78"/>
    </row>
    <row r="11" spans="1:16" s="8" customFormat="1" ht="13.8" x14ac:dyDescent="0.3">
      <c r="A11" s="86" t="s">
        <v>3</v>
      </c>
      <c r="B11" s="105"/>
      <c r="C11" s="105"/>
      <c r="D11" s="88">
        <v>129</v>
      </c>
      <c r="E11" s="105">
        <f t="shared" si="3"/>
        <v>68.983957219251337</v>
      </c>
      <c r="F11" s="88">
        <v>58</v>
      </c>
      <c r="G11" s="105">
        <f t="shared" si="4"/>
        <v>31.016042780748666</v>
      </c>
      <c r="H11" s="88">
        <v>123</v>
      </c>
      <c r="I11" s="105">
        <f t="shared" si="0"/>
        <v>51.898734177215189</v>
      </c>
      <c r="J11" s="88">
        <v>114</v>
      </c>
      <c r="K11" s="105">
        <f t="shared" si="1"/>
        <v>48.101265822784811</v>
      </c>
      <c r="L11" s="88">
        <v>26</v>
      </c>
      <c r="M11" s="105">
        <f t="shared" si="5"/>
        <v>10.970464135021098</v>
      </c>
      <c r="N11" s="88">
        <v>88</v>
      </c>
      <c r="O11" s="106">
        <f t="shared" si="2"/>
        <v>37.130801687763714</v>
      </c>
      <c r="P11" s="78"/>
    </row>
    <row r="12" spans="1:16" s="8" customFormat="1" ht="13.8" x14ac:dyDescent="0.3">
      <c r="A12" s="86" t="s">
        <v>4</v>
      </c>
      <c r="B12" s="105"/>
      <c r="C12" s="105"/>
      <c r="D12" s="88">
        <v>180</v>
      </c>
      <c r="E12" s="105">
        <f t="shared" si="3"/>
        <v>59.405940594059402</v>
      </c>
      <c r="F12" s="88">
        <v>123</v>
      </c>
      <c r="G12" s="105">
        <f t="shared" si="4"/>
        <v>40.594059405940598</v>
      </c>
      <c r="H12" s="88">
        <v>163</v>
      </c>
      <c r="I12" s="105">
        <f t="shared" si="0"/>
        <v>47.521865889212826</v>
      </c>
      <c r="J12" s="88">
        <v>180</v>
      </c>
      <c r="K12" s="105">
        <f t="shared" si="1"/>
        <v>52.478134110787167</v>
      </c>
      <c r="L12" s="88">
        <v>86</v>
      </c>
      <c r="M12" s="105">
        <f t="shared" si="5"/>
        <v>25.072886297376094</v>
      </c>
      <c r="N12" s="88">
        <v>94</v>
      </c>
      <c r="O12" s="106">
        <f t="shared" si="2"/>
        <v>27.405247813411076</v>
      </c>
      <c r="P12" s="78"/>
    </row>
    <row r="13" spans="1:16" s="8" customFormat="1" ht="13.8" x14ac:dyDescent="0.3">
      <c r="A13" s="86" t="s">
        <v>5</v>
      </c>
      <c r="B13" s="105"/>
      <c r="C13" s="105"/>
      <c r="D13" s="88">
        <v>49</v>
      </c>
      <c r="E13" s="105">
        <f t="shared" si="3"/>
        <v>55.056179775280903</v>
      </c>
      <c r="F13" s="88">
        <v>40</v>
      </c>
      <c r="G13" s="105">
        <f t="shared" si="4"/>
        <v>44.943820224719097</v>
      </c>
      <c r="H13" s="88">
        <v>49</v>
      </c>
      <c r="I13" s="105">
        <f t="shared" si="0"/>
        <v>39.516129032258064</v>
      </c>
      <c r="J13" s="88">
        <v>75</v>
      </c>
      <c r="K13" s="105">
        <f t="shared" si="1"/>
        <v>60.483870967741936</v>
      </c>
      <c r="L13" s="88">
        <v>13</v>
      </c>
      <c r="M13" s="105">
        <f t="shared" si="5"/>
        <v>10.483870967741936</v>
      </c>
      <c r="N13" s="88">
        <v>62</v>
      </c>
      <c r="O13" s="106">
        <f t="shared" si="2"/>
        <v>50</v>
      </c>
      <c r="P13" s="78"/>
    </row>
    <row r="14" spans="1:16" s="8" customFormat="1" ht="13.8" x14ac:dyDescent="0.3">
      <c r="A14" s="86" t="s">
        <v>6</v>
      </c>
      <c r="B14" s="105"/>
      <c r="C14" s="105"/>
      <c r="D14" s="88">
        <v>53</v>
      </c>
      <c r="E14" s="105">
        <f t="shared" si="3"/>
        <v>38.405797101449274</v>
      </c>
      <c r="F14" s="88">
        <v>85</v>
      </c>
      <c r="G14" s="105">
        <f t="shared" si="4"/>
        <v>61.594202898550719</v>
      </c>
      <c r="H14" s="88">
        <v>47</v>
      </c>
      <c r="I14" s="105">
        <f t="shared" si="0"/>
        <v>40.17094017094017</v>
      </c>
      <c r="J14" s="88">
        <v>70</v>
      </c>
      <c r="K14" s="105">
        <f t="shared" si="1"/>
        <v>59.82905982905983</v>
      </c>
      <c r="L14" s="88">
        <v>22</v>
      </c>
      <c r="M14" s="105">
        <f t="shared" si="5"/>
        <v>18.803418803418804</v>
      </c>
      <c r="N14" s="88">
        <v>48</v>
      </c>
      <c r="O14" s="106">
        <f t="shared" si="2"/>
        <v>41.025641025641022</v>
      </c>
      <c r="P14" s="78"/>
    </row>
    <row r="15" spans="1:16" s="8" customFormat="1" ht="13.8" x14ac:dyDescent="0.3">
      <c r="A15" s="86" t="s">
        <v>7</v>
      </c>
      <c r="B15" s="105"/>
      <c r="C15" s="105"/>
      <c r="D15" s="88">
        <v>43</v>
      </c>
      <c r="E15" s="105">
        <f t="shared" si="3"/>
        <v>38.392857142857146</v>
      </c>
      <c r="F15" s="88">
        <v>69</v>
      </c>
      <c r="G15" s="105">
        <f t="shared" si="4"/>
        <v>61.607142857142861</v>
      </c>
      <c r="H15" s="88">
        <v>97</v>
      </c>
      <c r="I15" s="105">
        <f t="shared" si="0"/>
        <v>64.666666666666657</v>
      </c>
      <c r="J15" s="88">
        <v>53</v>
      </c>
      <c r="K15" s="105">
        <f t="shared" si="1"/>
        <v>35.333333333333336</v>
      </c>
      <c r="L15" s="88">
        <v>19</v>
      </c>
      <c r="M15" s="105">
        <f t="shared" si="5"/>
        <v>12.666666666666668</v>
      </c>
      <c r="N15" s="88">
        <v>34</v>
      </c>
      <c r="O15" s="106">
        <f t="shared" si="2"/>
        <v>22.666666666666664</v>
      </c>
      <c r="P15" s="78"/>
    </row>
    <row r="16" spans="1:16" s="8" customFormat="1" ht="13.8" x14ac:dyDescent="0.3">
      <c r="A16" s="86" t="s">
        <v>8</v>
      </c>
      <c r="B16" s="105"/>
      <c r="C16" s="105"/>
      <c r="D16" s="88">
        <v>40</v>
      </c>
      <c r="E16" s="105">
        <f t="shared" si="3"/>
        <v>60.606060606060609</v>
      </c>
      <c r="F16" s="88">
        <v>26</v>
      </c>
      <c r="G16" s="105">
        <f t="shared" si="4"/>
        <v>39.393939393939391</v>
      </c>
      <c r="H16" s="88">
        <v>63</v>
      </c>
      <c r="I16" s="105">
        <f t="shared" si="0"/>
        <v>45.985401459854018</v>
      </c>
      <c r="J16" s="88">
        <v>74</v>
      </c>
      <c r="K16" s="105">
        <f t="shared" si="1"/>
        <v>54.014598540145982</v>
      </c>
      <c r="L16" s="88">
        <v>30</v>
      </c>
      <c r="M16" s="105">
        <f t="shared" si="5"/>
        <v>21.897810218978105</v>
      </c>
      <c r="N16" s="88">
        <v>44</v>
      </c>
      <c r="O16" s="106">
        <f t="shared" si="2"/>
        <v>32.116788321167881</v>
      </c>
      <c r="P16" s="78"/>
    </row>
    <row r="17" spans="1:15" s="9" customFormat="1" ht="13.8" x14ac:dyDescent="0.3">
      <c r="A17" s="94" t="s">
        <v>73</v>
      </c>
      <c r="B17" s="107">
        <f>SUM(B8:B16)</f>
        <v>0</v>
      </c>
      <c r="C17" s="108"/>
      <c r="D17" s="107">
        <f>SUM(D8:D16)</f>
        <v>696</v>
      </c>
      <c r="E17" s="108">
        <f t="shared" si="3"/>
        <v>56.447688564476884</v>
      </c>
      <c r="F17" s="107">
        <f>SUM(F8:F16)</f>
        <v>537</v>
      </c>
      <c r="G17" s="105">
        <f t="shared" si="4"/>
        <v>43.552311435523116</v>
      </c>
      <c r="H17" s="107">
        <f>SUM(H8:H16)</f>
        <v>740</v>
      </c>
      <c r="I17" s="108">
        <f t="shared" si="0"/>
        <v>47.405509288917358</v>
      </c>
      <c r="J17" s="107">
        <f>SUM(J8:J16)</f>
        <v>821</v>
      </c>
      <c r="K17" s="108">
        <f t="shared" si="1"/>
        <v>52.594490711082642</v>
      </c>
      <c r="L17" s="107">
        <f>SUM(L8:L16)</f>
        <v>273</v>
      </c>
      <c r="M17" s="108">
        <f t="shared" si="5"/>
        <v>17.488789237668161</v>
      </c>
      <c r="N17" s="107">
        <f>SUM(N8:N16)</f>
        <v>548</v>
      </c>
      <c r="O17" s="109">
        <f t="shared" si="2"/>
        <v>35.105701473414477</v>
      </c>
    </row>
    <row r="18" spans="1:15" s="9" customFormat="1" ht="12" x14ac:dyDescent="0.3">
      <c r="A18" s="20" t="s">
        <v>116</v>
      </c>
      <c r="B18" s="14"/>
      <c r="C18" s="14"/>
      <c r="D18" s="14"/>
      <c r="E18" s="14"/>
    </row>
    <row r="19" spans="1:15" s="9" customFormat="1" ht="12" x14ac:dyDescent="0.3">
      <c r="A19" s="20"/>
      <c r="B19" s="14"/>
      <c r="C19" s="14"/>
      <c r="D19" s="14"/>
      <c r="E19" s="14"/>
    </row>
    <row r="20" spans="1:15" s="9" customFormat="1" ht="12" x14ac:dyDescent="0.3">
      <c r="A20" s="20"/>
      <c r="B20" s="14"/>
      <c r="C20" s="14"/>
      <c r="D20" s="14"/>
      <c r="E20" s="14"/>
    </row>
    <row r="21" spans="1:15" ht="15.6" x14ac:dyDescent="0.3">
      <c r="A21" s="1" t="s">
        <v>100</v>
      </c>
    </row>
    <row r="22" spans="1:15" ht="15.6" x14ac:dyDescent="0.3">
      <c r="A22" s="55" t="s">
        <v>81</v>
      </c>
    </row>
    <row r="23" spans="1:15" s="8" customFormat="1" ht="18" customHeight="1" x14ac:dyDescent="0.3">
      <c r="A23" s="122" t="s">
        <v>74</v>
      </c>
      <c r="B23" s="126" t="s">
        <v>46</v>
      </c>
      <c r="C23" s="126"/>
      <c r="D23" s="126"/>
      <c r="E23" s="126"/>
      <c r="F23" s="126"/>
      <c r="G23" s="126"/>
      <c r="H23" s="126" t="s">
        <v>47</v>
      </c>
      <c r="I23" s="126"/>
      <c r="J23" s="126"/>
      <c r="K23" s="126"/>
      <c r="L23" s="126"/>
      <c r="M23" s="126"/>
      <c r="N23" s="126"/>
      <c r="O23" s="127"/>
    </row>
    <row r="24" spans="1:15" s="8" customFormat="1" ht="21.9" customHeight="1" x14ac:dyDescent="0.3">
      <c r="A24" s="122"/>
      <c r="B24" s="123" t="s">
        <v>62</v>
      </c>
      <c r="C24" s="123"/>
      <c r="D24" s="126" t="s">
        <v>63</v>
      </c>
      <c r="E24" s="126"/>
      <c r="F24" s="123" t="s">
        <v>64</v>
      </c>
      <c r="G24" s="123"/>
      <c r="H24" s="126" t="s">
        <v>45</v>
      </c>
      <c r="I24" s="126"/>
      <c r="J24" s="126" t="s">
        <v>49</v>
      </c>
      <c r="K24" s="126"/>
      <c r="L24" s="123" t="s">
        <v>50</v>
      </c>
      <c r="M24" s="123"/>
      <c r="N24" s="123"/>
      <c r="O24" s="124"/>
    </row>
    <row r="25" spans="1:15" s="8" customFormat="1" ht="24.9" customHeight="1" x14ac:dyDescent="0.3">
      <c r="A25" s="122"/>
      <c r="B25" s="123"/>
      <c r="C25" s="123"/>
      <c r="D25" s="126"/>
      <c r="E25" s="126"/>
      <c r="F25" s="123"/>
      <c r="G25" s="123"/>
      <c r="H25" s="126"/>
      <c r="I25" s="126"/>
      <c r="J25" s="126"/>
      <c r="K25" s="126"/>
      <c r="L25" s="126" t="s">
        <v>51</v>
      </c>
      <c r="M25" s="126"/>
      <c r="N25" s="123" t="s">
        <v>52</v>
      </c>
      <c r="O25" s="124"/>
    </row>
    <row r="26" spans="1:15" ht="38.25" customHeight="1" x14ac:dyDescent="0.3">
      <c r="A26" s="122"/>
      <c r="B26" s="102" t="s">
        <v>41</v>
      </c>
      <c r="C26" s="103" t="s">
        <v>37</v>
      </c>
      <c r="D26" s="102" t="s">
        <v>41</v>
      </c>
      <c r="E26" s="103" t="s">
        <v>37</v>
      </c>
      <c r="F26" s="102" t="s">
        <v>41</v>
      </c>
      <c r="G26" s="103" t="s">
        <v>37</v>
      </c>
      <c r="H26" s="102" t="s">
        <v>42</v>
      </c>
      <c r="I26" s="103" t="s">
        <v>38</v>
      </c>
      <c r="J26" s="102" t="s">
        <v>42</v>
      </c>
      <c r="K26" s="103" t="s">
        <v>43</v>
      </c>
      <c r="L26" s="102" t="s">
        <v>42</v>
      </c>
      <c r="M26" s="103" t="s">
        <v>38</v>
      </c>
      <c r="N26" s="102" t="s">
        <v>42</v>
      </c>
      <c r="O26" s="104" t="s">
        <v>38</v>
      </c>
    </row>
    <row r="27" spans="1:15" s="8" customFormat="1" ht="13.8" x14ac:dyDescent="0.3">
      <c r="A27" s="86" t="s">
        <v>12</v>
      </c>
      <c r="B27" s="105"/>
      <c r="C27" s="105"/>
      <c r="D27" s="110">
        <v>736</v>
      </c>
      <c r="E27" s="105">
        <f t="shared" ref="E27:E32" si="6">D27/(B27+D27+F27)*100</f>
        <v>60.179885527391662</v>
      </c>
      <c r="F27" s="110">
        <v>487</v>
      </c>
      <c r="G27" s="105">
        <f t="shared" ref="G27:G32" si="7">F27/(B27+D27+F27)*100</f>
        <v>39.820114472608346</v>
      </c>
      <c r="H27" s="110">
        <v>727</v>
      </c>
      <c r="I27" s="105">
        <f t="shared" ref="I27:I32" si="8">H27/(H27+L27+N27)*100</f>
        <v>46.632456703014753</v>
      </c>
      <c r="J27" s="88">
        <f t="shared" ref="J27:J31" si="9">SUM(L27,N27)</f>
        <v>832</v>
      </c>
      <c r="K27" s="105">
        <f t="shared" ref="K27:K32" si="10">J27/(J27+H27)*100</f>
        <v>53.367543296985239</v>
      </c>
      <c r="L27" s="110">
        <v>282</v>
      </c>
      <c r="M27" s="105">
        <f t="shared" ref="M27:M32" si="11">L27/(H27+L27+N27)*100</f>
        <v>18.088518280949327</v>
      </c>
      <c r="N27" s="110">
        <v>550</v>
      </c>
      <c r="O27" s="106">
        <f t="shared" ref="O27:O32" si="12">N27/(H27+L27+N27)*100</f>
        <v>35.279025016035916</v>
      </c>
    </row>
    <row r="28" spans="1:15" s="8" customFormat="1" ht="13.8" x14ac:dyDescent="0.3">
      <c r="A28" s="86" t="s">
        <v>13</v>
      </c>
      <c r="B28" s="105"/>
      <c r="C28" s="105"/>
      <c r="D28" s="110">
        <v>721</v>
      </c>
      <c r="E28" s="105">
        <f t="shared" si="6"/>
        <v>59.784411276948589</v>
      </c>
      <c r="F28" s="110">
        <v>485</v>
      </c>
      <c r="G28" s="105">
        <f t="shared" si="7"/>
        <v>40.215588723051411</v>
      </c>
      <c r="H28" s="110">
        <v>725</v>
      </c>
      <c r="I28" s="105">
        <f t="shared" si="8"/>
        <v>46.623794212218648</v>
      </c>
      <c r="J28" s="88">
        <f t="shared" si="9"/>
        <v>830</v>
      </c>
      <c r="K28" s="105">
        <f t="shared" si="10"/>
        <v>53.376205787781352</v>
      </c>
      <c r="L28" s="110">
        <v>286</v>
      </c>
      <c r="M28" s="105">
        <f t="shared" si="11"/>
        <v>18.392282958199356</v>
      </c>
      <c r="N28" s="110">
        <v>544</v>
      </c>
      <c r="O28" s="106">
        <f t="shared" si="12"/>
        <v>34.983922829581992</v>
      </c>
    </row>
    <row r="29" spans="1:15" s="8" customFormat="1" ht="13.8" x14ac:dyDescent="0.3">
      <c r="A29" s="86" t="s">
        <v>14</v>
      </c>
      <c r="B29" s="105"/>
      <c r="C29" s="105"/>
      <c r="D29" s="110">
        <v>724</v>
      </c>
      <c r="E29" s="105">
        <f t="shared" si="6"/>
        <v>59.637561779242176</v>
      </c>
      <c r="F29" s="110">
        <v>490</v>
      </c>
      <c r="G29" s="105">
        <f t="shared" si="7"/>
        <v>40.362438220757824</v>
      </c>
      <c r="H29" s="110">
        <v>732</v>
      </c>
      <c r="I29" s="105">
        <f t="shared" si="8"/>
        <v>46.893017296604739</v>
      </c>
      <c r="J29" s="88">
        <f t="shared" si="9"/>
        <v>829</v>
      </c>
      <c r="K29" s="105">
        <f t="shared" si="10"/>
        <v>53.106982703395254</v>
      </c>
      <c r="L29" s="110">
        <v>284</v>
      </c>
      <c r="M29" s="105">
        <f t="shared" si="11"/>
        <v>18.193465727098015</v>
      </c>
      <c r="N29" s="110">
        <v>545</v>
      </c>
      <c r="O29" s="106">
        <f t="shared" si="12"/>
        <v>34.913516976297245</v>
      </c>
    </row>
    <row r="30" spans="1:15" s="8" customFormat="1" ht="13.8" x14ac:dyDescent="0.3">
      <c r="A30" s="86" t="s">
        <v>15</v>
      </c>
      <c r="B30" s="105"/>
      <c r="C30" s="105"/>
      <c r="D30" s="110">
        <v>702</v>
      </c>
      <c r="E30" s="105">
        <f t="shared" si="6"/>
        <v>58.548790658882396</v>
      </c>
      <c r="F30" s="110">
        <v>497</v>
      </c>
      <c r="G30" s="105">
        <f t="shared" si="7"/>
        <v>41.451209341117597</v>
      </c>
      <c r="H30" s="110">
        <v>729</v>
      </c>
      <c r="I30" s="105">
        <f t="shared" si="8"/>
        <v>46.730769230769234</v>
      </c>
      <c r="J30" s="88">
        <f t="shared" si="9"/>
        <v>831</v>
      </c>
      <c r="K30" s="105">
        <f t="shared" si="10"/>
        <v>53.269230769230766</v>
      </c>
      <c r="L30" s="110">
        <v>285</v>
      </c>
      <c r="M30" s="105">
        <f t="shared" si="11"/>
        <v>18.269230769230766</v>
      </c>
      <c r="N30" s="110">
        <v>546</v>
      </c>
      <c r="O30" s="106">
        <f t="shared" si="12"/>
        <v>35</v>
      </c>
    </row>
    <row r="31" spans="1:15" s="8" customFormat="1" ht="13.8" x14ac:dyDescent="0.3">
      <c r="A31" s="86" t="s">
        <v>16</v>
      </c>
      <c r="B31" s="105"/>
      <c r="C31" s="105"/>
      <c r="D31" s="110">
        <v>699</v>
      </c>
      <c r="E31" s="105">
        <f t="shared" si="6"/>
        <v>57.061224489795912</v>
      </c>
      <c r="F31" s="110">
        <v>526</v>
      </c>
      <c r="G31" s="105">
        <f t="shared" si="7"/>
        <v>42.938775510204081</v>
      </c>
      <c r="H31" s="110">
        <v>733</v>
      </c>
      <c r="I31" s="105">
        <f t="shared" si="8"/>
        <v>47.10796915167095</v>
      </c>
      <c r="J31" s="88">
        <f t="shared" si="9"/>
        <v>823</v>
      </c>
      <c r="K31" s="105">
        <f t="shared" si="10"/>
        <v>52.89203084832905</v>
      </c>
      <c r="L31" s="110">
        <v>277</v>
      </c>
      <c r="M31" s="105">
        <f t="shared" si="11"/>
        <v>17.802056555269925</v>
      </c>
      <c r="N31" s="110">
        <v>546</v>
      </c>
      <c r="O31" s="106">
        <f t="shared" si="12"/>
        <v>35.089974293059129</v>
      </c>
    </row>
    <row r="32" spans="1:15" s="8" customFormat="1" ht="13.8" x14ac:dyDescent="0.3">
      <c r="A32" s="86" t="s">
        <v>66</v>
      </c>
      <c r="B32" s="105"/>
      <c r="C32" s="105"/>
      <c r="D32" s="110">
        <v>696</v>
      </c>
      <c r="E32" s="105">
        <f t="shared" si="6"/>
        <v>56.447688564476884</v>
      </c>
      <c r="F32" s="110">
        <v>537</v>
      </c>
      <c r="G32" s="105">
        <f t="shared" si="7"/>
        <v>43.552311435523116</v>
      </c>
      <c r="H32" s="110">
        <v>740</v>
      </c>
      <c r="I32" s="105">
        <f t="shared" si="8"/>
        <v>47.405509288917358</v>
      </c>
      <c r="J32" s="88">
        <v>821</v>
      </c>
      <c r="K32" s="105">
        <f t="shared" si="10"/>
        <v>52.594490711082642</v>
      </c>
      <c r="L32" s="110">
        <v>273</v>
      </c>
      <c r="M32" s="105">
        <f t="shared" si="11"/>
        <v>17.488789237668161</v>
      </c>
      <c r="N32" s="110">
        <v>548</v>
      </c>
      <c r="O32" s="106">
        <f t="shared" si="12"/>
        <v>35.105701473414477</v>
      </c>
    </row>
    <row r="33" spans="1:15" s="8" customFormat="1" ht="12" x14ac:dyDescent="0.3">
      <c r="A33" s="20" t="s">
        <v>116</v>
      </c>
      <c r="B33" s="22"/>
      <c r="C33" s="23"/>
      <c r="D33" s="23"/>
      <c r="E33" s="23"/>
      <c r="F33" s="22"/>
      <c r="G33" s="23"/>
      <c r="H33" s="23"/>
      <c r="I33" s="23"/>
    </row>
    <row r="34" spans="1:15" s="8" customFormat="1" ht="12" x14ac:dyDescent="0.3">
      <c r="A34" s="17"/>
      <c r="B34" s="22"/>
      <c r="C34" s="23"/>
      <c r="D34" s="23"/>
      <c r="E34" s="23"/>
      <c r="F34" s="22"/>
      <c r="G34" s="23"/>
      <c r="H34" s="23"/>
      <c r="I34" s="23"/>
    </row>
    <row r="35" spans="1:15" s="8" customFormat="1" ht="15.6" x14ac:dyDescent="0.3">
      <c r="A35" s="1" t="s">
        <v>101</v>
      </c>
    </row>
    <row r="36" spans="1:15" ht="15.75" customHeight="1" x14ac:dyDescent="0.3">
      <c r="A36" s="55" t="s">
        <v>80</v>
      </c>
    </row>
    <row r="37" spans="1:15" s="8" customFormat="1" ht="18" customHeight="1" x14ac:dyDescent="0.3">
      <c r="A37" s="131" t="s">
        <v>0</v>
      </c>
      <c r="B37" s="126" t="s">
        <v>46</v>
      </c>
      <c r="C37" s="126"/>
      <c r="D37" s="126"/>
      <c r="E37" s="126"/>
      <c r="F37" s="126"/>
      <c r="G37" s="126"/>
      <c r="H37" s="126" t="s">
        <v>47</v>
      </c>
      <c r="I37" s="126"/>
      <c r="J37" s="126"/>
      <c r="K37" s="126"/>
      <c r="L37" s="126"/>
      <c r="M37" s="126"/>
      <c r="N37" s="126"/>
      <c r="O37" s="127"/>
    </row>
    <row r="38" spans="1:15" s="8" customFormat="1" ht="21.9" customHeight="1" x14ac:dyDescent="0.3">
      <c r="A38" s="131"/>
      <c r="B38" s="123" t="s">
        <v>62</v>
      </c>
      <c r="C38" s="123"/>
      <c r="D38" s="126" t="s">
        <v>63</v>
      </c>
      <c r="E38" s="126"/>
      <c r="F38" s="123" t="s">
        <v>64</v>
      </c>
      <c r="G38" s="123"/>
      <c r="H38" s="126" t="s">
        <v>45</v>
      </c>
      <c r="I38" s="126"/>
      <c r="J38" s="126" t="s">
        <v>49</v>
      </c>
      <c r="K38" s="126"/>
      <c r="L38" s="123" t="s">
        <v>50</v>
      </c>
      <c r="M38" s="123"/>
      <c r="N38" s="123"/>
      <c r="O38" s="124"/>
    </row>
    <row r="39" spans="1:15" s="8" customFormat="1" ht="24.9" customHeight="1" x14ac:dyDescent="0.3">
      <c r="A39" s="131"/>
      <c r="B39" s="123"/>
      <c r="C39" s="123"/>
      <c r="D39" s="126"/>
      <c r="E39" s="126"/>
      <c r="F39" s="123"/>
      <c r="G39" s="123"/>
      <c r="H39" s="126"/>
      <c r="I39" s="126"/>
      <c r="J39" s="126"/>
      <c r="K39" s="126"/>
      <c r="L39" s="126" t="s">
        <v>51</v>
      </c>
      <c r="M39" s="126"/>
      <c r="N39" s="123" t="s">
        <v>52</v>
      </c>
      <c r="O39" s="124"/>
    </row>
    <row r="40" spans="1:15" ht="38.25" customHeight="1" x14ac:dyDescent="0.3">
      <c r="A40" s="131"/>
      <c r="B40" s="102" t="s">
        <v>83</v>
      </c>
      <c r="C40" s="103" t="s">
        <v>37</v>
      </c>
      <c r="D40" s="102" t="s">
        <v>83</v>
      </c>
      <c r="E40" s="103" t="s">
        <v>37</v>
      </c>
      <c r="F40" s="102" t="s">
        <v>83</v>
      </c>
      <c r="G40" s="103" t="s">
        <v>37</v>
      </c>
      <c r="H40" s="102" t="s">
        <v>83</v>
      </c>
      <c r="I40" s="103" t="s">
        <v>38</v>
      </c>
      <c r="J40" s="102" t="s">
        <v>83</v>
      </c>
      <c r="K40" s="103" t="s">
        <v>43</v>
      </c>
      <c r="L40" s="102" t="s">
        <v>83</v>
      </c>
      <c r="M40" s="103" t="s">
        <v>38</v>
      </c>
      <c r="N40" s="102" t="s">
        <v>83</v>
      </c>
      <c r="O40" s="104" t="s">
        <v>38</v>
      </c>
    </row>
    <row r="41" spans="1:15" s="8" customFormat="1" ht="13.8" x14ac:dyDescent="0.3">
      <c r="A41" s="86" t="s">
        <v>1</v>
      </c>
      <c r="B41" s="105"/>
      <c r="C41" s="105"/>
      <c r="D41" s="88">
        <v>834</v>
      </c>
      <c r="E41" s="105">
        <f>D41/(B41+D41+F41)*100</f>
        <v>59.23295454545454</v>
      </c>
      <c r="F41" s="88">
        <v>574</v>
      </c>
      <c r="G41" s="105">
        <f t="shared" ref="G41:G50" si="13">F41/(B41+D41+F41)*100</f>
        <v>40.767045454545453</v>
      </c>
      <c r="H41" s="88">
        <v>4306</v>
      </c>
      <c r="I41" s="105">
        <f t="shared" ref="I41:I50" si="14">H41/(H41+L41+N41)*100</f>
        <v>64.220730797912012</v>
      </c>
      <c r="J41" s="88">
        <v>2399</v>
      </c>
      <c r="K41" s="105">
        <f t="shared" ref="K41:K50" si="15">J41/(J41+H41)*100</f>
        <v>35.779269202087995</v>
      </c>
      <c r="L41" s="88"/>
      <c r="M41" s="105">
        <f t="shared" ref="M41:M50" si="16">L41/(H41+L41+N41)*100</f>
        <v>0</v>
      </c>
      <c r="N41" s="88">
        <v>2399</v>
      </c>
      <c r="O41" s="106">
        <f t="shared" ref="O41:O50" si="17">N41/(H41+L41+N41)*100</f>
        <v>35.779269202087995</v>
      </c>
    </row>
    <row r="42" spans="1:15" s="8" customFormat="1" ht="13.8" x14ac:dyDescent="0.3">
      <c r="A42" s="86" t="s">
        <v>2</v>
      </c>
      <c r="B42" s="105"/>
      <c r="C42" s="105"/>
      <c r="D42" s="88">
        <v>2692</v>
      </c>
      <c r="E42" s="105">
        <f t="shared" ref="E42:E50" si="18">D42/(B42+D42+F42)*100</f>
        <v>76.892316481005423</v>
      </c>
      <c r="F42" s="88">
        <v>809</v>
      </c>
      <c r="G42" s="105">
        <f t="shared" si="13"/>
        <v>23.107683518994573</v>
      </c>
      <c r="H42" s="88">
        <v>4500</v>
      </c>
      <c r="I42" s="105">
        <f t="shared" si="14"/>
        <v>43.319214478244128</v>
      </c>
      <c r="J42" s="88">
        <v>5888</v>
      </c>
      <c r="K42" s="105">
        <f t="shared" si="15"/>
        <v>56.680785521755872</v>
      </c>
      <c r="L42" s="88">
        <v>2346</v>
      </c>
      <c r="M42" s="105">
        <f t="shared" si="16"/>
        <v>22.583750481324603</v>
      </c>
      <c r="N42" s="88">
        <v>3542</v>
      </c>
      <c r="O42" s="106">
        <f t="shared" si="17"/>
        <v>34.097035040431265</v>
      </c>
    </row>
    <row r="43" spans="1:15" s="8" customFormat="1" ht="13.8" x14ac:dyDescent="0.3">
      <c r="A43" s="86" t="s">
        <v>18</v>
      </c>
      <c r="B43" s="105"/>
      <c r="C43" s="105"/>
      <c r="D43" s="88">
        <v>3291</v>
      </c>
      <c r="E43" s="105">
        <f t="shared" si="18"/>
        <v>77.181050656660403</v>
      </c>
      <c r="F43" s="88">
        <v>973</v>
      </c>
      <c r="G43" s="105">
        <f t="shared" si="13"/>
        <v>22.818949343339586</v>
      </c>
      <c r="H43" s="88">
        <v>3834</v>
      </c>
      <c r="I43" s="105">
        <f t="shared" si="14"/>
        <v>28.332840673958025</v>
      </c>
      <c r="J43" s="88">
        <v>9698</v>
      </c>
      <c r="K43" s="105">
        <f t="shared" si="15"/>
        <v>71.667159326041968</v>
      </c>
      <c r="L43" s="88">
        <v>4104</v>
      </c>
      <c r="M43" s="105">
        <f t="shared" si="16"/>
        <v>30.328111143955073</v>
      </c>
      <c r="N43" s="88">
        <v>5594</v>
      </c>
      <c r="O43" s="106">
        <f t="shared" si="17"/>
        <v>41.339048182086906</v>
      </c>
    </row>
    <row r="44" spans="1:15" s="8" customFormat="1" ht="13.8" x14ac:dyDescent="0.3">
      <c r="A44" s="86" t="s">
        <v>3</v>
      </c>
      <c r="B44" s="105"/>
      <c r="C44" s="105"/>
      <c r="D44" s="88">
        <v>4133</v>
      </c>
      <c r="E44" s="105">
        <f t="shared" si="18"/>
        <v>77.339071856287418</v>
      </c>
      <c r="F44" s="88">
        <v>1211</v>
      </c>
      <c r="G44" s="105">
        <f t="shared" si="13"/>
        <v>22.660928143712574</v>
      </c>
      <c r="H44" s="88">
        <v>9858</v>
      </c>
      <c r="I44" s="105">
        <f t="shared" si="14"/>
        <v>54.332010582010582</v>
      </c>
      <c r="J44" s="88">
        <v>8286</v>
      </c>
      <c r="K44" s="105">
        <f t="shared" si="15"/>
        <v>45.667989417989418</v>
      </c>
      <c r="L44" s="88">
        <v>1893</v>
      </c>
      <c r="M44" s="105">
        <f t="shared" si="16"/>
        <v>10.433201058201059</v>
      </c>
      <c r="N44" s="88">
        <v>6393</v>
      </c>
      <c r="O44" s="106">
        <f t="shared" si="17"/>
        <v>35.234788359788361</v>
      </c>
    </row>
    <row r="45" spans="1:15" s="8" customFormat="1" ht="13.8" x14ac:dyDescent="0.3">
      <c r="A45" s="86" t="s">
        <v>4</v>
      </c>
      <c r="B45" s="105"/>
      <c r="C45" s="105"/>
      <c r="D45" s="88">
        <v>6883</v>
      </c>
      <c r="E45" s="105">
        <f t="shared" si="18"/>
        <v>76.469281190978776</v>
      </c>
      <c r="F45" s="88">
        <v>2118</v>
      </c>
      <c r="G45" s="105">
        <f t="shared" si="13"/>
        <v>23.53071880902122</v>
      </c>
      <c r="H45" s="88">
        <v>12232</v>
      </c>
      <c r="I45" s="105">
        <f t="shared" si="14"/>
        <v>50.110610405571485</v>
      </c>
      <c r="J45" s="88">
        <v>12178</v>
      </c>
      <c r="K45" s="105">
        <f t="shared" si="15"/>
        <v>49.889389594428515</v>
      </c>
      <c r="L45" s="88">
        <v>6354</v>
      </c>
      <c r="M45" s="105">
        <f t="shared" si="16"/>
        <v>26.030315444489965</v>
      </c>
      <c r="N45" s="88">
        <v>5824</v>
      </c>
      <c r="O45" s="106">
        <f t="shared" si="17"/>
        <v>23.85907414993855</v>
      </c>
    </row>
    <row r="46" spans="1:15" s="8" customFormat="1" ht="13.8" x14ac:dyDescent="0.3">
      <c r="A46" s="86" t="s">
        <v>5</v>
      </c>
      <c r="B46" s="105"/>
      <c r="C46" s="105"/>
      <c r="D46" s="88">
        <v>1622</v>
      </c>
      <c r="E46" s="105">
        <f t="shared" si="18"/>
        <v>73.32730560578662</v>
      </c>
      <c r="F46" s="88">
        <v>590</v>
      </c>
      <c r="G46" s="105">
        <f t="shared" si="13"/>
        <v>26.67269439421338</v>
      </c>
      <c r="H46" s="88">
        <v>2840</v>
      </c>
      <c r="I46" s="105">
        <f t="shared" si="14"/>
        <v>41.544763019309542</v>
      </c>
      <c r="J46" s="88">
        <v>3996</v>
      </c>
      <c r="K46" s="105">
        <f t="shared" si="15"/>
        <v>58.455236980690458</v>
      </c>
      <c r="L46" s="88">
        <v>866</v>
      </c>
      <c r="M46" s="105">
        <f t="shared" si="16"/>
        <v>12.668227033352839</v>
      </c>
      <c r="N46" s="88">
        <v>3130</v>
      </c>
      <c r="O46" s="106">
        <f t="shared" si="17"/>
        <v>45.787009947337623</v>
      </c>
    </row>
    <row r="47" spans="1:15" s="8" customFormat="1" ht="13.8" x14ac:dyDescent="0.3">
      <c r="A47" s="86" t="s">
        <v>6</v>
      </c>
      <c r="B47" s="105"/>
      <c r="C47" s="105"/>
      <c r="D47" s="88">
        <v>1757</v>
      </c>
      <c r="E47" s="105">
        <f t="shared" si="18"/>
        <v>58.391492190096372</v>
      </c>
      <c r="F47" s="88">
        <v>1252</v>
      </c>
      <c r="G47" s="105">
        <f t="shared" si="13"/>
        <v>41.608507809903621</v>
      </c>
      <c r="H47" s="88">
        <v>4402</v>
      </c>
      <c r="I47" s="105">
        <f t="shared" si="14"/>
        <v>48.538978939243577</v>
      </c>
      <c r="J47" s="88">
        <v>4667</v>
      </c>
      <c r="K47" s="105">
        <f t="shared" si="15"/>
        <v>51.461021060756416</v>
      </c>
      <c r="L47" s="88">
        <v>1989</v>
      </c>
      <c r="M47" s="105">
        <f t="shared" si="16"/>
        <v>21.931855772411513</v>
      </c>
      <c r="N47" s="88">
        <v>2678</v>
      </c>
      <c r="O47" s="106">
        <f t="shared" si="17"/>
        <v>29.52916528834491</v>
      </c>
    </row>
    <row r="48" spans="1:15" s="8" customFormat="1" ht="13.8" x14ac:dyDescent="0.3">
      <c r="A48" s="86" t="s">
        <v>7</v>
      </c>
      <c r="B48" s="105"/>
      <c r="C48" s="105"/>
      <c r="D48" s="88">
        <v>1316</v>
      </c>
      <c r="E48" s="105">
        <f t="shared" si="18"/>
        <v>51.913214990138066</v>
      </c>
      <c r="F48" s="88">
        <v>1219</v>
      </c>
      <c r="G48" s="105">
        <f t="shared" si="13"/>
        <v>48.086785009861934</v>
      </c>
      <c r="H48" s="88">
        <v>6105</v>
      </c>
      <c r="I48" s="105">
        <f t="shared" si="14"/>
        <v>62.023773239865896</v>
      </c>
      <c r="J48" s="88">
        <v>3738</v>
      </c>
      <c r="K48" s="105">
        <f t="shared" si="15"/>
        <v>37.976226760134111</v>
      </c>
      <c r="L48" s="88">
        <v>1474</v>
      </c>
      <c r="M48" s="105">
        <f t="shared" si="16"/>
        <v>14.975109214670324</v>
      </c>
      <c r="N48" s="88">
        <v>2264</v>
      </c>
      <c r="O48" s="106">
        <f t="shared" si="17"/>
        <v>23.001117545463782</v>
      </c>
    </row>
    <row r="49" spans="1:15" s="8" customFormat="1" ht="13.8" x14ac:dyDescent="0.3">
      <c r="A49" s="86" t="s">
        <v>8</v>
      </c>
      <c r="B49" s="105"/>
      <c r="C49" s="105"/>
      <c r="D49" s="88">
        <v>1484</v>
      </c>
      <c r="E49" s="105">
        <f t="shared" si="18"/>
        <v>81.404278661546897</v>
      </c>
      <c r="F49" s="88">
        <v>339</v>
      </c>
      <c r="G49" s="105">
        <f t="shared" si="13"/>
        <v>18.595721338453099</v>
      </c>
      <c r="H49" s="88">
        <v>3976</v>
      </c>
      <c r="I49" s="105">
        <f t="shared" si="14"/>
        <v>47.008749113265544</v>
      </c>
      <c r="J49" s="88">
        <v>4482</v>
      </c>
      <c r="K49" s="105">
        <f t="shared" si="15"/>
        <v>52.991250886734456</v>
      </c>
      <c r="L49" s="88">
        <v>2254</v>
      </c>
      <c r="M49" s="105">
        <f t="shared" si="16"/>
        <v>26.649326081816032</v>
      </c>
      <c r="N49" s="88">
        <v>2228</v>
      </c>
      <c r="O49" s="106">
        <f t="shared" si="17"/>
        <v>26.34192480491842</v>
      </c>
    </row>
    <row r="50" spans="1:15" s="9" customFormat="1" ht="13.8" x14ac:dyDescent="0.3">
      <c r="A50" s="94" t="s">
        <v>73</v>
      </c>
      <c r="B50" s="107">
        <f>SUM(B41:B49)</f>
        <v>0</v>
      </c>
      <c r="C50" s="108"/>
      <c r="D50" s="107">
        <f>SUM(D41:D49)</f>
        <v>24012</v>
      </c>
      <c r="E50" s="108">
        <f t="shared" si="18"/>
        <v>72.550382209867962</v>
      </c>
      <c r="F50" s="107">
        <f>SUM(F41:F49)</f>
        <v>9085</v>
      </c>
      <c r="G50" s="108">
        <f t="shared" si="13"/>
        <v>27.449617790132034</v>
      </c>
      <c r="H50" s="107">
        <f>SUM(H41:H49)</f>
        <v>52053</v>
      </c>
      <c r="I50" s="108">
        <f t="shared" si="14"/>
        <v>48.473250453974018</v>
      </c>
      <c r="J50" s="107">
        <f>SUM(J41:J49)</f>
        <v>55332</v>
      </c>
      <c r="K50" s="108">
        <f t="shared" si="15"/>
        <v>51.526749546025982</v>
      </c>
      <c r="L50" s="107">
        <f>SUM(L41:L49)</f>
        <v>21280</v>
      </c>
      <c r="M50" s="108">
        <f t="shared" si="16"/>
        <v>19.816547935000234</v>
      </c>
      <c r="N50" s="107">
        <f>SUM(N41:N49)</f>
        <v>34052</v>
      </c>
      <c r="O50" s="109">
        <f t="shared" si="17"/>
        <v>31.710201611025752</v>
      </c>
    </row>
    <row r="51" spans="1:15" s="9" customFormat="1" ht="12" x14ac:dyDescent="0.3">
      <c r="A51" s="20" t="s">
        <v>116</v>
      </c>
      <c r="B51" s="14"/>
      <c r="C51" s="15"/>
      <c r="D51" s="15"/>
      <c r="E51" s="15"/>
      <c r="F51" s="14"/>
      <c r="G51" s="14"/>
      <c r="H51" s="15"/>
      <c r="I51" s="15"/>
    </row>
    <row r="52" spans="1:15" s="9" customFormat="1" ht="12" x14ac:dyDescent="0.3">
      <c r="A52" s="13"/>
      <c r="B52" s="14"/>
      <c r="C52" s="15"/>
      <c r="D52" s="15"/>
      <c r="E52" s="15"/>
      <c r="F52" s="14"/>
      <c r="G52" s="14"/>
      <c r="H52" s="15"/>
      <c r="I52" s="15"/>
    </row>
    <row r="53" spans="1:15" ht="15.6" x14ac:dyDescent="0.3">
      <c r="A53" s="1" t="s">
        <v>102</v>
      </c>
    </row>
    <row r="54" spans="1:15" ht="15.6" x14ac:dyDescent="0.3">
      <c r="A54" s="55" t="s">
        <v>81</v>
      </c>
    </row>
    <row r="55" spans="1:15" s="8" customFormat="1" ht="18" customHeight="1" x14ac:dyDescent="0.3">
      <c r="A55" s="122" t="s">
        <v>74</v>
      </c>
      <c r="B55" s="126" t="s">
        <v>46</v>
      </c>
      <c r="C55" s="126"/>
      <c r="D55" s="126"/>
      <c r="E55" s="126"/>
      <c r="F55" s="126"/>
      <c r="G55" s="126"/>
      <c r="H55" s="126" t="s">
        <v>47</v>
      </c>
      <c r="I55" s="126"/>
      <c r="J55" s="126"/>
      <c r="K55" s="126"/>
      <c r="L55" s="126"/>
      <c r="M55" s="126"/>
      <c r="N55" s="126"/>
      <c r="O55" s="127"/>
    </row>
    <row r="56" spans="1:15" s="8" customFormat="1" ht="21.9" customHeight="1" x14ac:dyDescent="0.3">
      <c r="A56" s="122"/>
      <c r="B56" s="123" t="s">
        <v>62</v>
      </c>
      <c r="C56" s="123"/>
      <c r="D56" s="126" t="s">
        <v>63</v>
      </c>
      <c r="E56" s="126"/>
      <c r="F56" s="123" t="s">
        <v>64</v>
      </c>
      <c r="G56" s="123"/>
      <c r="H56" s="126" t="s">
        <v>45</v>
      </c>
      <c r="I56" s="126"/>
      <c r="J56" s="126" t="s">
        <v>49</v>
      </c>
      <c r="K56" s="126"/>
      <c r="L56" s="123" t="s">
        <v>50</v>
      </c>
      <c r="M56" s="123"/>
      <c r="N56" s="123"/>
      <c r="O56" s="124"/>
    </row>
    <row r="57" spans="1:15" s="8" customFormat="1" ht="24.9" customHeight="1" x14ac:dyDescent="0.3">
      <c r="A57" s="122"/>
      <c r="B57" s="123"/>
      <c r="C57" s="123"/>
      <c r="D57" s="126"/>
      <c r="E57" s="126"/>
      <c r="F57" s="123"/>
      <c r="G57" s="123"/>
      <c r="H57" s="126"/>
      <c r="I57" s="126"/>
      <c r="J57" s="126"/>
      <c r="K57" s="126"/>
      <c r="L57" s="126" t="s">
        <v>51</v>
      </c>
      <c r="M57" s="126"/>
      <c r="N57" s="123" t="s">
        <v>52</v>
      </c>
      <c r="O57" s="124"/>
    </row>
    <row r="58" spans="1:15" ht="35.1" customHeight="1" x14ac:dyDescent="0.3">
      <c r="A58" s="122"/>
      <c r="B58" s="102" t="s">
        <v>83</v>
      </c>
      <c r="C58" s="103" t="s">
        <v>37</v>
      </c>
      <c r="D58" s="102" t="s">
        <v>83</v>
      </c>
      <c r="E58" s="103" t="s">
        <v>37</v>
      </c>
      <c r="F58" s="102" t="s">
        <v>83</v>
      </c>
      <c r="G58" s="103" t="s">
        <v>37</v>
      </c>
      <c r="H58" s="102" t="s">
        <v>83</v>
      </c>
      <c r="I58" s="103" t="s">
        <v>38</v>
      </c>
      <c r="J58" s="102" t="s">
        <v>83</v>
      </c>
      <c r="K58" s="103" t="s">
        <v>43</v>
      </c>
      <c r="L58" s="102" t="s">
        <v>83</v>
      </c>
      <c r="M58" s="103" t="s">
        <v>38</v>
      </c>
      <c r="N58" s="102" t="s">
        <v>83</v>
      </c>
      <c r="O58" s="104" t="s">
        <v>38</v>
      </c>
    </row>
    <row r="59" spans="1:15" s="8" customFormat="1" ht="12" customHeight="1" x14ac:dyDescent="0.3">
      <c r="A59" s="86" t="s">
        <v>12</v>
      </c>
      <c r="B59" s="105"/>
      <c r="C59" s="105"/>
      <c r="D59" s="111">
        <v>26868</v>
      </c>
      <c r="E59" s="105">
        <f t="shared" ref="E59:E64" si="19">D59/(B59+D59+F59)*100</f>
        <v>75.402014986108384</v>
      </c>
      <c r="F59" s="111">
        <v>8765</v>
      </c>
      <c r="G59" s="105">
        <f t="shared" ref="G59:G64" si="20">F59/(B59+D59+F59)*100</f>
        <v>24.59798501389162</v>
      </c>
      <c r="H59" s="111">
        <v>55252</v>
      </c>
      <c r="I59" s="105">
        <f t="shared" ref="I59:I64" si="21">H59/(H59+L59+N59)*100</f>
        <v>47.224335250728636</v>
      </c>
      <c r="J59" s="88">
        <f t="shared" ref="J59:J63" si="22">SUM(L59,N59)</f>
        <v>61747</v>
      </c>
      <c r="K59" s="105">
        <f t="shared" ref="K59:K64" si="23">J59/(J59+H59)*100</f>
        <v>52.775664749271357</v>
      </c>
      <c r="L59" s="88">
        <v>22895</v>
      </c>
      <c r="M59" s="105">
        <f t="shared" ref="M59:M64" si="24">L59/(H59+L59+N59)*100</f>
        <v>19.568543320883084</v>
      </c>
      <c r="N59" s="88">
        <f>38876-24</f>
        <v>38852</v>
      </c>
      <c r="O59" s="106">
        <f t="shared" ref="O59:O64" si="25">N59/(H59+L59+N59)*100</f>
        <v>33.207121428388277</v>
      </c>
    </row>
    <row r="60" spans="1:15" s="8" customFormat="1" ht="13.8" x14ac:dyDescent="0.3">
      <c r="A60" s="86" t="s">
        <v>13</v>
      </c>
      <c r="B60" s="105"/>
      <c r="C60" s="105"/>
      <c r="D60" s="111">
        <v>25798</v>
      </c>
      <c r="E60" s="105">
        <f t="shared" si="19"/>
        <v>75.816263555411879</v>
      </c>
      <c r="F60" s="111">
        <v>8229</v>
      </c>
      <c r="G60" s="105">
        <f t="shared" si="20"/>
        <v>24.183736444588121</v>
      </c>
      <c r="H60" s="111">
        <v>56746</v>
      </c>
      <c r="I60" s="105">
        <f t="shared" si="21"/>
        <v>48.268998485905314</v>
      </c>
      <c r="J60" s="88">
        <f t="shared" si="22"/>
        <v>60816</v>
      </c>
      <c r="K60" s="105">
        <f t="shared" si="23"/>
        <v>51.731001514094686</v>
      </c>
      <c r="L60" s="88">
        <v>23209</v>
      </c>
      <c r="M60" s="105">
        <f t="shared" si="24"/>
        <v>19.741923410625883</v>
      </c>
      <c r="N60" s="88">
        <v>37607</v>
      </c>
      <c r="O60" s="106">
        <f t="shared" si="25"/>
        <v>31.98907810346881</v>
      </c>
    </row>
    <row r="61" spans="1:15" s="8" customFormat="1" ht="13.8" x14ac:dyDescent="0.3">
      <c r="A61" s="86" t="s">
        <v>14</v>
      </c>
      <c r="B61" s="105"/>
      <c r="C61" s="105"/>
      <c r="D61" s="111">
        <v>24921</v>
      </c>
      <c r="E61" s="105">
        <f t="shared" si="19"/>
        <v>75.199155099577553</v>
      </c>
      <c r="F61" s="111">
        <v>8219</v>
      </c>
      <c r="G61" s="105">
        <f t="shared" si="20"/>
        <v>24.800844900422451</v>
      </c>
      <c r="H61" s="111">
        <v>56350</v>
      </c>
      <c r="I61" s="105">
        <f t="shared" si="21"/>
        <v>48.703122704211715</v>
      </c>
      <c r="J61" s="88">
        <f t="shared" si="22"/>
        <v>59351</v>
      </c>
      <c r="K61" s="105">
        <f t="shared" si="23"/>
        <v>51.296877295788278</v>
      </c>
      <c r="L61" s="88">
        <v>22532</v>
      </c>
      <c r="M61" s="105">
        <f t="shared" si="24"/>
        <v>19.474334707565188</v>
      </c>
      <c r="N61" s="88">
        <v>36819</v>
      </c>
      <c r="O61" s="106">
        <f t="shared" si="25"/>
        <v>31.82254258822309</v>
      </c>
    </row>
    <row r="62" spans="1:15" s="8" customFormat="1" ht="13.8" x14ac:dyDescent="0.3">
      <c r="A62" s="86" t="s">
        <v>15</v>
      </c>
      <c r="B62" s="105"/>
      <c r="C62" s="105"/>
      <c r="D62" s="111">
        <v>24038</v>
      </c>
      <c r="E62" s="105">
        <f t="shared" si="19"/>
        <v>73.82904880371018</v>
      </c>
      <c r="F62" s="111">
        <v>8521</v>
      </c>
      <c r="G62" s="105">
        <f t="shared" si="20"/>
        <v>26.17095119628981</v>
      </c>
      <c r="H62" s="111">
        <v>55708</v>
      </c>
      <c r="I62" s="105">
        <f t="shared" si="21"/>
        <v>49.196803108579502</v>
      </c>
      <c r="J62" s="88">
        <f t="shared" si="22"/>
        <v>57527</v>
      </c>
      <c r="K62" s="105">
        <f t="shared" si="23"/>
        <v>50.803196891420498</v>
      </c>
      <c r="L62" s="88">
        <v>21969</v>
      </c>
      <c r="M62" s="105">
        <f t="shared" si="24"/>
        <v>19.401245198039476</v>
      </c>
      <c r="N62" s="88">
        <v>35558</v>
      </c>
      <c r="O62" s="106">
        <f t="shared" si="25"/>
        <v>31.401951693381019</v>
      </c>
    </row>
    <row r="63" spans="1:15" s="8" customFormat="1" ht="13.8" x14ac:dyDescent="0.3">
      <c r="A63" s="86" t="s">
        <v>16</v>
      </c>
      <c r="B63" s="105"/>
      <c r="C63" s="105"/>
      <c r="D63" s="111">
        <v>23975</v>
      </c>
      <c r="E63" s="105">
        <f t="shared" si="19"/>
        <v>72.488964141017107</v>
      </c>
      <c r="F63" s="111">
        <v>9099</v>
      </c>
      <c r="G63" s="105">
        <f t="shared" si="20"/>
        <v>27.511035858982886</v>
      </c>
      <c r="H63" s="111">
        <v>54495</v>
      </c>
      <c r="I63" s="105">
        <f t="shared" si="21"/>
        <v>49.332814310544606</v>
      </c>
      <c r="J63" s="88">
        <f t="shared" si="22"/>
        <v>55969</v>
      </c>
      <c r="K63" s="105">
        <f t="shared" si="23"/>
        <v>50.667185689455387</v>
      </c>
      <c r="L63" s="88">
        <v>21425</v>
      </c>
      <c r="M63" s="105">
        <f t="shared" si="24"/>
        <v>19.395459154113556</v>
      </c>
      <c r="N63" s="88">
        <v>34544</v>
      </c>
      <c r="O63" s="106">
        <f t="shared" si="25"/>
        <v>31.271726535341831</v>
      </c>
    </row>
    <row r="64" spans="1:15" s="8" customFormat="1" ht="13.8" x14ac:dyDescent="0.3">
      <c r="A64" s="112" t="s">
        <v>66</v>
      </c>
      <c r="B64" s="113"/>
      <c r="C64" s="113"/>
      <c r="D64" s="114">
        <v>24012</v>
      </c>
      <c r="E64" s="113">
        <f t="shared" si="19"/>
        <v>72.550382209867962</v>
      </c>
      <c r="F64" s="114">
        <v>9085</v>
      </c>
      <c r="G64" s="113">
        <f t="shared" si="20"/>
        <v>27.449617790132034</v>
      </c>
      <c r="H64" s="114">
        <v>52035</v>
      </c>
      <c r="I64" s="113">
        <f t="shared" si="21"/>
        <v>48.464612031629827</v>
      </c>
      <c r="J64" s="115">
        <v>55332</v>
      </c>
      <c r="K64" s="113">
        <f t="shared" si="23"/>
        <v>51.535387968370173</v>
      </c>
      <c r="L64" s="115">
        <v>21280</v>
      </c>
      <c r="M64" s="113">
        <f t="shared" si="24"/>
        <v>19.819870164948263</v>
      </c>
      <c r="N64" s="115">
        <v>34052</v>
      </c>
      <c r="O64" s="116">
        <f t="shared" si="25"/>
        <v>31.715517803421907</v>
      </c>
    </row>
    <row r="65" spans="1:5" s="8" customFormat="1" ht="21.75" customHeight="1" x14ac:dyDescent="0.3">
      <c r="A65" s="20" t="s">
        <v>116</v>
      </c>
      <c r="B65" s="16"/>
      <c r="C65" s="16"/>
      <c r="D65" s="16"/>
      <c r="E65" s="16"/>
    </row>
    <row r="66" spans="1:5" s="8" customFormat="1" x14ac:dyDescent="0.3">
      <c r="B66" s="16"/>
      <c r="C66" s="16"/>
      <c r="D66" s="16"/>
      <c r="E66" s="16"/>
    </row>
    <row r="67" spans="1:5" s="8" customFormat="1" x14ac:dyDescent="0.3">
      <c r="B67" s="16"/>
      <c r="C67" s="16"/>
      <c r="D67" s="16"/>
      <c r="E67" s="16"/>
    </row>
    <row r="68" spans="1:5" s="8" customFormat="1" x14ac:dyDescent="0.3">
      <c r="B68" s="16"/>
      <c r="C68" s="16"/>
      <c r="D68" s="16"/>
      <c r="E68" s="16"/>
    </row>
    <row r="69" spans="1:5" s="8" customFormat="1" x14ac:dyDescent="0.3">
      <c r="B69" s="16"/>
      <c r="C69" s="16"/>
      <c r="D69" s="16"/>
      <c r="E69" s="16"/>
    </row>
    <row r="70" spans="1:5" s="8" customFormat="1" x14ac:dyDescent="0.3">
      <c r="B70" s="16"/>
      <c r="C70" s="16"/>
      <c r="D70" s="16"/>
      <c r="E70" s="16"/>
    </row>
    <row r="71" spans="1:5" s="8" customFormat="1" x14ac:dyDescent="0.3"/>
    <row r="72" spans="1:5" s="9" customFormat="1" x14ac:dyDescent="0.3"/>
  </sheetData>
  <mergeCells count="44">
    <mergeCell ref="L24:O24"/>
    <mergeCell ref="H37:O37"/>
    <mergeCell ref="D38:E39"/>
    <mergeCell ref="D56:E57"/>
    <mergeCell ref="A37:A40"/>
    <mergeCell ref="A23:A26"/>
    <mergeCell ref="L39:M39"/>
    <mergeCell ref="H23:O23"/>
    <mergeCell ref="B23:G23"/>
    <mergeCell ref="B24:C25"/>
    <mergeCell ref="F24:G25"/>
    <mergeCell ref="B37:G37"/>
    <mergeCell ref="D24:E25"/>
    <mergeCell ref="A55:A58"/>
    <mergeCell ref="H55:O55"/>
    <mergeCell ref="B56:C57"/>
    <mergeCell ref="A4:A7"/>
    <mergeCell ref="B5:C6"/>
    <mergeCell ref="F5:G6"/>
    <mergeCell ref="B4:G4"/>
    <mergeCell ref="D5:E6"/>
    <mergeCell ref="N57:O57"/>
    <mergeCell ref="J56:K57"/>
    <mergeCell ref="L56:O56"/>
    <mergeCell ref="H4:O4"/>
    <mergeCell ref="L6:M6"/>
    <mergeCell ref="H5:I6"/>
    <mergeCell ref="N6:O6"/>
    <mergeCell ref="J5:K6"/>
    <mergeCell ref="L5:O5"/>
    <mergeCell ref="N39:O39"/>
    <mergeCell ref="H24:I25"/>
    <mergeCell ref="L25:M25"/>
    <mergeCell ref="N25:O25"/>
    <mergeCell ref="J38:K39"/>
    <mergeCell ref="L38:O38"/>
    <mergeCell ref="J24:K25"/>
    <mergeCell ref="B38:C39"/>
    <mergeCell ref="F38:G39"/>
    <mergeCell ref="H38:I39"/>
    <mergeCell ref="L57:M57"/>
    <mergeCell ref="B55:G55"/>
    <mergeCell ref="F56:G57"/>
    <mergeCell ref="H56:I57"/>
  </mergeCells>
  <printOptions horizontalCentered="1"/>
  <pageMargins left="0" right="0" top="0.59055118110236227" bottom="0.59055118110236227" header="0.51181102362204722" footer="0.51181102362204722"/>
  <pageSetup paperSize="9" scale="90" orientation="portrait" r:id="rId1"/>
  <headerFooter alignWithMargins="0"/>
  <rowBreaks count="2" manualBreakCount="2">
    <brk id="33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77CC-1146-4BAB-AB81-829B1570AE19}">
  <dimension ref="A2:M37"/>
  <sheetViews>
    <sheetView workbookViewId="0">
      <selection activeCell="C32" sqref="C32"/>
    </sheetView>
  </sheetViews>
  <sheetFormatPr defaultRowHeight="14.4" x14ac:dyDescent="0.3"/>
  <sheetData>
    <row r="2" spans="1:13" s="5" customFormat="1" ht="15.6" x14ac:dyDescent="0.3">
      <c r="A2" s="1" t="s">
        <v>35</v>
      </c>
    </row>
    <row r="3" spans="1:13" s="5" customFormat="1" ht="15.6" x14ac:dyDescent="0.3">
      <c r="A3" s="1" t="s">
        <v>32</v>
      </c>
    </row>
    <row r="4" spans="1:13" s="5" customFormat="1" ht="33.75" customHeight="1" x14ac:dyDescent="0.3">
      <c r="A4" s="133" t="s">
        <v>0</v>
      </c>
      <c r="B4" s="134" t="s">
        <v>31</v>
      </c>
      <c r="C4" s="134"/>
      <c r="D4" s="134"/>
      <c r="E4" s="134" t="s">
        <v>24</v>
      </c>
      <c r="F4" s="134"/>
      <c r="G4" s="134"/>
      <c r="H4" s="134" t="s">
        <v>25</v>
      </c>
      <c r="I4" s="134"/>
      <c r="J4" s="134"/>
    </row>
    <row r="5" spans="1:13" s="5" customFormat="1" ht="36" x14ac:dyDescent="0.3">
      <c r="A5" s="133"/>
      <c r="B5" s="6" t="s">
        <v>22</v>
      </c>
      <c r="C5" s="6" t="s">
        <v>21</v>
      </c>
      <c r="D5" s="6" t="s">
        <v>68</v>
      </c>
      <c r="E5" s="6" t="s">
        <v>22</v>
      </c>
      <c r="F5" s="6" t="s">
        <v>21</v>
      </c>
      <c r="G5" s="6" t="s">
        <v>68</v>
      </c>
      <c r="H5" s="6" t="s">
        <v>22</v>
      </c>
      <c r="I5" s="6" t="s">
        <v>21</v>
      </c>
      <c r="J5" s="6" t="s">
        <v>68</v>
      </c>
    </row>
    <row r="6" spans="1:13" s="8" customFormat="1" ht="12" x14ac:dyDescent="0.3">
      <c r="A6" s="7" t="s">
        <v>12</v>
      </c>
      <c r="B6" s="10">
        <f>'Tavola da 2.3 a 2.6'!C25</f>
        <v>34611</v>
      </c>
      <c r="C6" s="10">
        <f>'Tavola da 2.3 a 2.6'!D25</f>
        <v>3545</v>
      </c>
      <c r="D6" s="32">
        <f t="shared" ref="D6:D11" si="0">B6-C6</f>
        <v>31066</v>
      </c>
      <c r="E6" s="10">
        <f>'Tavola da 2.3 a 2.6'!G40</f>
        <v>116999</v>
      </c>
      <c r="F6" s="10">
        <f>'Tavola da 2.3 a 2.6'!H40</f>
        <v>17634</v>
      </c>
      <c r="G6" s="32">
        <f t="shared" ref="G6:G11" si="1">E6-F6</f>
        <v>99365</v>
      </c>
      <c r="H6" s="19">
        <f t="shared" ref="H6:I10" si="2">SUM(B6,E6)</f>
        <v>151610</v>
      </c>
      <c r="I6" s="19">
        <f t="shared" si="2"/>
        <v>21179</v>
      </c>
      <c r="J6" s="32">
        <f t="shared" ref="J6:J11" si="3">H6-I6</f>
        <v>130431</v>
      </c>
      <c r="M6" s="16"/>
    </row>
    <row r="7" spans="1:13" s="8" customFormat="1" ht="12" x14ac:dyDescent="0.3">
      <c r="A7" s="7" t="s">
        <v>13</v>
      </c>
      <c r="B7" s="10">
        <f>'Tavola da 2.3 a 2.6'!C26</f>
        <v>33067</v>
      </c>
      <c r="C7" s="10">
        <f>'Tavola da 2.3 a 2.6'!D26</f>
        <v>3388</v>
      </c>
      <c r="D7" s="32">
        <f t="shared" si="0"/>
        <v>29679</v>
      </c>
      <c r="E7" s="10">
        <f>'Tavola da 2.3 a 2.6'!G41</f>
        <v>117562</v>
      </c>
      <c r="F7" s="10">
        <f>'Tavola da 2.3 a 2.6'!H41</f>
        <v>18865</v>
      </c>
      <c r="G7" s="32">
        <f t="shared" si="1"/>
        <v>98697</v>
      </c>
      <c r="H7" s="19">
        <f t="shared" si="2"/>
        <v>150629</v>
      </c>
      <c r="I7" s="19">
        <f t="shared" si="2"/>
        <v>22253</v>
      </c>
      <c r="J7" s="32">
        <f t="shared" si="3"/>
        <v>128376</v>
      </c>
      <c r="K7" s="30"/>
      <c r="L7" s="30"/>
      <c r="M7" s="16"/>
    </row>
    <row r="8" spans="1:13" s="8" customFormat="1" ht="12" x14ac:dyDescent="0.3">
      <c r="A8" s="7" t="s">
        <v>14</v>
      </c>
      <c r="B8" s="10">
        <f>'Tavola da 2.3 a 2.6'!C27</f>
        <v>32143</v>
      </c>
      <c r="C8" s="10">
        <f>'Tavola da 2.3 a 2.6'!D27</f>
        <v>3546</v>
      </c>
      <c r="D8" s="32">
        <f t="shared" si="0"/>
        <v>28597</v>
      </c>
      <c r="E8" s="10">
        <f>'Tavola da 2.3 a 2.6'!G42</f>
        <v>115701</v>
      </c>
      <c r="F8" s="10">
        <f>'Tavola da 2.3 a 2.6'!H42</f>
        <v>19377</v>
      </c>
      <c r="G8" s="32">
        <f t="shared" si="1"/>
        <v>96324</v>
      </c>
      <c r="H8" s="19">
        <f t="shared" si="2"/>
        <v>147844</v>
      </c>
      <c r="I8" s="19">
        <f t="shared" si="2"/>
        <v>22923</v>
      </c>
      <c r="J8" s="32">
        <f t="shared" si="3"/>
        <v>124921</v>
      </c>
      <c r="K8" s="30"/>
      <c r="L8" s="30"/>
      <c r="M8" s="16"/>
    </row>
    <row r="9" spans="1:13" s="8" customFormat="1" ht="12" x14ac:dyDescent="0.3">
      <c r="A9" s="7" t="s">
        <v>15</v>
      </c>
      <c r="B9" s="10">
        <f>'Tavola da 2.3 a 2.6'!C28</f>
        <v>31643</v>
      </c>
      <c r="C9" s="10">
        <f>'Tavola da 2.3 a 2.6'!D28</f>
        <v>3506</v>
      </c>
      <c r="D9" s="32">
        <f t="shared" si="0"/>
        <v>28137</v>
      </c>
      <c r="E9" s="10">
        <f>'Tavola da 2.3 a 2.6'!G43</f>
        <v>113235</v>
      </c>
      <c r="F9" s="10">
        <f>'Tavola da 2.3 a 2.6'!H43</f>
        <v>19360</v>
      </c>
      <c r="G9" s="32">
        <f t="shared" si="1"/>
        <v>93875</v>
      </c>
      <c r="H9" s="19">
        <f t="shared" si="2"/>
        <v>144878</v>
      </c>
      <c r="I9" s="19">
        <f t="shared" si="2"/>
        <v>22866</v>
      </c>
      <c r="J9" s="32">
        <f t="shared" si="3"/>
        <v>122012</v>
      </c>
      <c r="K9" s="30"/>
      <c r="L9" s="30"/>
      <c r="M9" s="16"/>
    </row>
    <row r="10" spans="1:13" s="8" customFormat="1" ht="12" x14ac:dyDescent="0.3">
      <c r="A10" s="7" t="s">
        <v>16</v>
      </c>
      <c r="B10" s="10">
        <f>'Tavola da 2.3 a 2.6'!C29</f>
        <v>32045</v>
      </c>
      <c r="C10" s="10">
        <f>'Tavola da 2.3 a 2.6'!D29</f>
        <v>3521</v>
      </c>
      <c r="D10" s="32">
        <f t="shared" si="0"/>
        <v>28524</v>
      </c>
      <c r="E10" s="10">
        <f>'Tavola da 2.3 a 2.6'!G44</f>
        <v>110464</v>
      </c>
      <c r="F10" s="10">
        <f>'Tavola da 2.3 a 2.6'!H44</f>
        <v>19357</v>
      </c>
      <c r="G10" s="32">
        <f t="shared" si="1"/>
        <v>91107</v>
      </c>
      <c r="H10" s="19">
        <f t="shared" si="2"/>
        <v>142509</v>
      </c>
      <c r="I10" s="19">
        <f t="shared" si="2"/>
        <v>22878</v>
      </c>
      <c r="J10" s="32">
        <f t="shared" si="3"/>
        <v>119631</v>
      </c>
      <c r="K10" s="30"/>
      <c r="L10" s="30"/>
      <c r="M10" s="16"/>
    </row>
    <row r="11" spans="1:13" s="8" customFormat="1" ht="12" x14ac:dyDescent="0.3">
      <c r="A11" s="7" t="s">
        <v>66</v>
      </c>
      <c r="B11" s="10">
        <f>'Tavola da 2.3 a 2.6'!C30</f>
        <v>32163</v>
      </c>
      <c r="C11" s="10">
        <f>'Tavola da 2.3 a 2.6'!D30</f>
        <v>3443</v>
      </c>
      <c r="D11" s="32">
        <f t="shared" si="0"/>
        <v>28720</v>
      </c>
      <c r="E11" s="10">
        <f>'Tavola da 2.3 a 2.6'!G45</f>
        <v>107385</v>
      </c>
      <c r="F11" s="10">
        <f>'Tavola da 2.3 a 2.6'!H45</f>
        <v>19367</v>
      </c>
      <c r="G11" s="32">
        <f t="shared" si="1"/>
        <v>88018</v>
      </c>
      <c r="H11" s="19">
        <f t="shared" ref="H11" si="4">SUM(B11,E11)</f>
        <v>139548</v>
      </c>
      <c r="I11" s="19">
        <f t="shared" ref="I11" si="5">SUM(C11,F11)</f>
        <v>22810</v>
      </c>
      <c r="J11" s="32">
        <f t="shared" si="3"/>
        <v>116738</v>
      </c>
      <c r="K11" s="30"/>
      <c r="L11" s="30"/>
      <c r="M11" s="16"/>
    </row>
    <row r="14" spans="1:13" s="5" customFormat="1" ht="15.6" x14ac:dyDescent="0.3">
      <c r="A14" s="1" t="s">
        <v>35</v>
      </c>
    </row>
    <row r="15" spans="1:13" s="5" customFormat="1" ht="15.6" x14ac:dyDescent="0.3">
      <c r="A15" s="1" t="s">
        <v>36</v>
      </c>
    </row>
    <row r="16" spans="1:13" s="5" customFormat="1" ht="33.75" customHeight="1" x14ac:dyDescent="0.3">
      <c r="A16" s="133" t="s">
        <v>0</v>
      </c>
      <c r="B16" s="134" t="s">
        <v>31</v>
      </c>
      <c r="C16" s="134"/>
      <c r="D16" s="134"/>
      <c r="E16" s="134" t="s">
        <v>24</v>
      </c>
      <c r="F16" s="134"/>
      <c r="G16" s="134"/>
      <c r="H16" s="134" t="s">
        <v>25</v>
      </c>
      <c r="I16" s="134"/>
      <c r="J16" s="134"/>
    </row>
    <row r="17" spans="1:13" s="5" customFormat="1" ht="36" x14ac:dyDescent="0.3">
      <c r="A17" s="133"/>
      <c r="B17" s="6" t="s">
        <v>22</v>
      </c>
      <c r="C17" s="6" t="s">
        <v>21</v>
      </c>
      <c r="D17" s="6" t="s">
        <v>68</v>
      </c>
      <c r="E17" s="6" t="s">
        <v>22</v>
      </c>
      <c r="F17" s="6" t="s">
        <v>21</v>
      </c>
      <c r="G17" s="6" t="s">
        <v>68</v>
      </c>
      <c r="H17" s="6" t="s">
        <v>22</v>
      </c>
      <c r="I17" s="6" t="s">
        <v>21</v>
      </c>
      <c r="J17" s="6" t="s">
        <v>68</v>
      </c>
    </row>
    <row r="18" spans="1:13" s="8" customFormat="1" ht="12" x14ac:dyDescent="0.3">
      <c r="A18" s="7" t="s">
        <v>12</v>
      </c>
      <c r="B18" s="10">
        <f t="shared" ref="B18:B23" si="6">B6/$B$6*100</f>
        <v>100</v>
      </c>
      <c r="C18" s="10">
        <f t="shared" ref="C18:C23" si="7">C6/$C$6*100</f>
        <v>100</v>
      </c>
      <c r="D18" s="10">
        <f t="shared" ref="D18:D23" si="8">D6/$D$6*100</f>
        <v>100</v>
      </c>
      <c r="E18" s="10">
        <f t="shared" ref="E18:E23" si="9">E6/$E$6*100</f>
        <v>100</v>
      </c>
      <c r="F18" s="10">
        <f t="shared" ref="F18:F23" si="10">F6/$F$6*100</f>
        <v>100</v>
      </c>
      <c r="G18" s="10">
        <f t="shared" ref="G18:G23" si="11">G6/$G$6*100</f>
        <v>100</v>
      </c>
      <c r="H18" s="10">
        <f t="shared" ref="H18:H23" si="12">H6/$H$6*100</f>
        <v>100</v>
      </c>
      <c r="I18" s="10">
        <f t="shared" ref="I18:I23" si="13">I6/$I$6*100</f>
        <v>100</v>
      </c>
      <c r="J18" s="10">
        <f t="shared" ref="J18:J23" si="14">J6/$J$6*100</f>
        <v>100</v>
      </c>
      <c r="M18" s="16"/>
    </row>
    <row r="19" spans="1:13" s="8" customFormat="1" ht="12" x14ac:dyDescent="0.3">
      <c r="A19" s="7" t="s">
        <v>13</v>
      </c>
      <c r="B19" s="10">
        <f t="shared" si="6"/>
        <v>95.538990494351509</v>
      </c>
      <c r="C19" s="10">
        <f t="shared" si="7"/>
        <v>95.571227080394934</v>
      </c>
      <c r="D19" s="10">
        <f t="shared" si="8"/>
        <v>95.535311916564737</v>
      </c>
      <c r="E19" s="10">
        <f t="shared" si="9"/>
        <v>100.48120069402302</v>
      </c>
      <c r="F19" s="10">
        <f t="shared" si="10"/>
        <v>106.98083248270387</v>
      </c>
      <c r="G19" s="10">
        <f t="shared" si="11"/>
        <v>99.327731092436977</v>
      </c>
      <c r="H19" s="10">
        <f t="shared" si="12"/>
        <v>99.352945056394688</v>
      </c>
      <c r="I19" s="10">
        <f t="shared" si="13"/>
        <v>105.07106095660797</v>
      </c>
      <c r="J19" s="10">
        <f t="shared" si="14"/>
        <v>98.424454309174962</v>
      </c>
      <c r="K19" s="30"/>
      <c r="L19" s="30"/>
      <c r="M19" s="16"/>
    </row>
    <row r="20" spans="1:13" s="8" customFormat="1" ht="12" x14ac:dyDescent="0.3">
      <c r="A20" s="7" t="s">
        <v>14</v>
      </c>
      <c r="B20" s="10">
        <f t="shared" si="6"/>
        <v>92.869319002629226</v>
      </c>
      <c r="C20" s="10">
        <f t="shared" si="7"/>
        <v>100.02820874471085</v>
      </c>
      <c r="D20" s="10">
        <f t="shared" si="8"/>
        <v>92.052404558037722</v>
      </c>
      <c r="E20" s="10">
        <f t="shared" si="9"/>
        <v>98.890588808451355</v>
      </c>
      <c r="F20" s="10">
        <f t="shared" si="10"/>
        <v>109.88431439265057</v>
      </c>
      <c r="G20" s="10">
        <f t="shared" si="11"/>
        <v>96.939566245659933</v>
      </c>
      <c r="H20" s="10">
        <f t="shared" si="12"/>
        <v>97.515994987138058</v>
      </c>
      <c r="I20" s="10">
        <f t="shared" si="13"/>
        <v>108.23457198167996</v>
      </c>
      <c r="J20" s="10">
        <f t="shared" si="14"/>
        <v>95.775544157447229</v>
      </c>
      <c r="K20" s="30"/>
      <c r="L20" s="30"/>
      <c r="M20" s="16"/>
    </row>
    <row r="21" spans="1:13" s="8" customFormat="1" ht="12" x14ac:dyDescent="0.3">
      <c r="A21" s="7" t="s">
        <v>15</v>
      </c>
      <c r="B21" s="10">
        <f t="shared" si="6"/>
        <v>91.424691572043571</v>
      </c>
      <c r="C21" s="10">
        <f t="shared" si="7"/>
        <v>98.899858956276447</v>
      </c>
      <c r="D21" s="10">
        <f t="shared" si="8"/>
        <v>90.571686087684284</v>
      </c>
      <c r="E21" s="10">
        <f t="shared" si="9"/>
        <v>96.782878486140916</v>
      </c>
      <c r="F21" s="10">
        <f t="shared" si="10"/>
        <v>109.78790971985937</v>
      </c>
      <c r="G21" s="10">
        <f t="shared" si="11"/>
        <v>94.474915714788906</v>
      </c>
      <c r="H21" s="10">
        <f t="shared" si="12"/>
        <v>95.559659653057182</v>
      </c>
      <c r="I21" s="10">
        <f t="shared" si="13"/>
        <v>107.96543746163654</v>
      </c>
      <c r="J21" s="10">
        <f t="shared" si="14"/>
        <v>93.545246145471552</v>
      </c>
      <c r="K21" s="30"/>
      <c r="L21" s="30"/>
      <c r="M21" s="16"/>
    </row>
    <row r="22" spans="1:13" s="8" customFormat="1" ht="12" x14ac:dyDescent="0.3">
      <c r="A22" s="7" t="s">
        <v>16</v>
      </c>
      <c r="B22" s="10">
        <f t="shared" si="6"/>
        <v>92.586172026234436</v>
      </c>
      <c r="C22" s="10">
        <f t="shared" si="7"/>
        <v>99.322990126939345</v>
      </c>
      <c r="D22" s="10">
        <f t="shared" si="8"/>
        <v>91.817420974699033</v>
      </c>
      <c r="E22" s="10">
        <f t="shared" si="9"/>
        <v>94.414482175061323</v>
      </c>
      <c r="F22" s="10">
        <f t="shared" si="10"/>
        <v>109.77089713054326</v>
      </c>
      <c r="G22" s="10">
        <f t="shared" si="11"/>
        <v>91.689226588839119</v>
      </c>
      <c r="H22" s="10">
        <f t="shared" si="12"/>
        <v>93.997097816766711</v>
      </c>
      <c r="I22" s="10">
        <f t="shared" si="13"/>
        <v>108.02209736059305</v>
      </c>
      <c r="J22" s="10">
        <f t="shared" si="14"/>
        <v>91.719759873036324</v>
      </c>
      <c r="K22" s="30"/>
      <c r="L22" s="30"/>
      <c r="M22" s="16"/>
    </row>
    <row r="23" spans="1:13" x14ac:dyDescent="0.3">
      <c r="A23" s="7" t="s">
        <v>66</v>
      </c>
      <c r="B23" s="10">
        <f t="shared" si="6"/>
        <v>92.927104099852656</v>
      </c>
      <c r="C23" s="10">
        <f t="shared" si="7"/>
        <v>97.122708039492238</v>
      </c>
      <c r="D23" s="10">
        <f t="shared" si="8"/>
        <v>92.448335801197445</v>
      </c>
      <c r="E23" s="10">
        <f t="shared" si="9"/>
        <v>91.782835750732914</v>
      </c>
      <c r="F23" s="10">
        <f t="shared" si="10"/>
        <v>109.82760576159691</v>
      </c>
      <c r="G23" s="10">
        <f t="shared" si="11"/>
        <v>88.580486086650239</v>
      </c>
      <c r="H23" s="10">
        <f t="shared" si="12"/>
        <v>92.044060418178219</v>
      </c>
      <c r="I23" s="10">
        <f t="shared" si="13"/>
        <v>107.70102459983946</v>
      </c>
      <c r="J23" s="10">
        <f t="shared" si="14"/>
        <v>89.50172888347096</v>
      </c>
    </row>
    <row r="27" spans="1:13" ht="110.4" x14ac:dyDescent="0.3">
      <c r="A27" s="34" t="s">
        <v>0</v>
      </c>
      <c r="B27" s="35" t="s">
        <v>92</v>
      </c>
      <c r="C27" s="35" t="s">
        <v>53</v>
      </c>
      <c r="D27" s="35" t="s">
        <v>93</v>
      </c>
      <c r="E27" s="35" t="s">
        <v>54</v>
      </c>
      <c r="F27" s="35" t="s">
        <v>94</v>
      </c>
      <c r="G27" s="35" t="s">
        <v>55</v>
      </c>
      <c r="H27" s="35" t="s">
        <v>95</v>
      </c>
      <c r="I27" s="35" t="s">
        <v>56</v>
      </c>
    </row>
    <row r="28" spans="1:13" x14ac:dyDescent="0.3">
      <c r="A28" t="s">
        <v>1</v>
      </c>
      <c r="B28" s="33">
        <f>'Tavola da 2.3 a 2.6'!E6</f>
        <v>15.300942712110224</v>
      </c>
      <c r="C28" s="33">
        <f>'Nati Pop 0-5 serie storica'!L101</f>
        <v>29.723151810161241</v>
      </c>
      <c r="D28" s="33">
        <f>$B$37</f>
        <v>10.704847184653172</v>
      </c>
      <c r="E28" s="33">
        <f>$C$37</f>
        <v>22.974022611547422</v>
      </c>
      <c r="F28" s="33">
        <f>'Tavola da 2.3 a 2.6'!I6</f>
        <v>25.891126025354211</v>
      </c>
      <c r="G28" s="33">
        <f>'Nati Pop 0-5 serie storica'!L155</f>
        <v>27.365517241379312</v>
      </c>
      <c r="H28" s="33">
        <f>$F$37</f>
        <v>18.035107324114168</v>
      </c>
      <c r="I28" s="33">
        <f>$G$37</f>
        <v>20.270082982519966</v>
      </c>
      <c r="K28" s="48">
        <f>B28-D28</f>
        <v>4.5960955274570523</v>
      </c>
      <c r="L28" s="48">
        <f>C28-E28</f>
        <v>6.7491291986138187</v>
      </c>
      <c r="M28" t="s">
        <v>1</v>
      </c>
    </row>
    <row r="29" spans="1:13" x14ac:dyDescent="0.3">
      <c r="A29" t="s">
        <v>2</v>
      </c>
      <c r="B29" s="33">
        <f>'Tavola da 2.3 a 2.6'!E7</f>
        <v>15.858644859813085</v>
      </c>
      <c r="C29" s="33">
        <f>'Nati Pop 0-5 serie storica'!L102</f>
        <v>25.926261436724339</v>
      </c>
      <c r="D29" s="33">
        <f t="shared" ref="D29:D36" si="15">$B$37</f>
        <v>10.704847184653172</v>
      </c>
      <c r="E29" s="33">
        <f t="shared" ref="E29:E36" si="16">$C$37</f>
        <v>22.974022611547422</v>
      </c>
      <c r="F29" s="33">
        <f>'Tavola da 2.3 a 2.6'!I7</f>
        <v>19.647670388910282</v>
      </c>
      <c r="G29" s="33">
        <f>'Nati Pop 0-5 serie storica'!L156</f>
        <v>23.437764606265876</v>
      </c>
      <c r="H29" s="33">
        <f t="shared" ref="H29:H36" si="17">$F$37</f>
        <v>18.035107324114168</v>
      </c>
      <c r="I29" s="33">
        <f t="shared" ref="I29:I36" si="18">$G$37</f>
        <v>20.270082982519966</v>
      </c>
      <c r="K29" s="48">
        <f t="shared" ref="K29:K36" si="19">B29-D29</f>
        <v>5.1537976751599128</v>
      </c>
      <c r="L29" s="48">
        <f t="shared" ref="L29:L36" si="20">C29-E29</f>
        <v>2.9522388251769165</v>
      </c>
      <c r="M29" t="s">
        <v>2</v>
      </c>
    </row>
    <row r="30" spans="1:13" x14ac:dyDescent="0.3">
      <c r="A30" t="s">
        <v>18</v>
      </c>
      <c r="B30" s="33">
        <f>'Tavola da 2.3 a 2.6'!E8</f>
        <v>8.0525686977299884</v>
      </c>
      <c r="C30" s="33">
        <f>'Nati Pop 0-5 serie storica'!L103</f>
        <v>21.43433898553916</v>
      </c>
      <c r="D30" s="33">
        <f t="shared" si="15"/>
        <v>10.704847184653172</v>
      </c>
      <c r="E30" s="33">
        <f t="shared" si="16"/>
        <v>22.974022611547422</v>
      </c>
      <c r="F30" s="33">
        <f>'Tavola da 2.3 a 2.6'!I8</f>
        <v>16.568134791605086</v>
      </c>
      <c r="G30" s="33">
        <f>'Nati Pop 0-5 serie storica'!L157</f>
        <v>18.537549407114625</v>
      </c>
      <c r="H30" s="33">
        <f t="shared" si="17"/>
        <v>18.035107324114168</v>
      </c>
      <c r="I30" s="33">
        <f t="shared" si="18"/>
        <v>20.270082982519966</v>
      </c>
      <c r="K30" s="48">
        <f t="shared" si="19"/>
        <v>-2.6522784869231835</v>
      </c>
      <c r="L30" s="48">
        <f t="shared" si="20"/>
        <v>-1.5396836260082623</v>
      </c>
      <c r="M30" t="s">
        <v>18</v>
      </c>
    </row>
    <row r="31" spans="1:13" x14ac:dyDescent="0.3">
      <c r="A31" t="s">
        <v>3</v>
      </c>
      <c r="B31" s="33">
        <f>'Tavola da 2.3 a 2.6'!E9</f>
        <v>8.3008573655494935</v>
      </c>
      <c r="C31" s="33">
        <f>'Nati Pop 0-5 serie storica'!L104</f>
        <v>25.734281780633317</v>
      </c>
      <c r="D31" s="33">
        <f t="shared" si="15"/>
        <v>10.704847184653172</v>
      </c>
      <c r="E31" s="33">
        <f t="shared" si="16"/>
        <v>22.974022611547422</v>
      </c>
      <c r="F31" s="33">
        <f>'Tavola da 2.3 a 2.6'!I9</f>
        <v>21.31283068783069</v>
      </c>
      <c r="G31" s="33">
        <f>'Nati Pop 0-5 serie storica'!L158</f>
        <v>22.79277873159565</v>
      </c>
      <c r="H31" s="33">
        <f t="shared" si="17"/>
        <v>18.035107324114168</v>
      </c>
      <c r="I31" s="33">
        <f t="shared" si="18"/>
        <v>20.270082982519966</v>
      </c>
      <c r="K31" s="62">
        <f t="shared" si="19"/>
        <v>-2.4039898191036784</v>
      </c>
      <c r="L31" s="62">
        <f t="shared" si="20"/>
        <v>2.7602591690858951</v>
      </c>
      <c r="M31" t="s">
        <v>3</v>
      </c>
    </row>
    <row r="32" spans="1:13" x14ac:dyDescent="0.3">
      <c r="A32" t="s">
        <v>4</v>
      </c>
      <c r="B32" s="33">
        <f>'Tavola da 2.3 a 2.6'!E10</f>
        <v>11.557846506300114</v>
      </c>
      <c r="C32" s="33">
        <f>'Nati Pop 0-5 serie storica'!L105</f>
        <v>22.164840240164587</v>
      </c>
      <c r="D32" s="33">
        <f t="shared" si="15"/>
        <v>10.704847184653172</v>
      </c>
      <c r="E32" s="33">
        <f t="shared" si="16"/>
        <v>22.974022611547422</v>
      </c>
      <c r="F32" s="33">
        <f>'Tavola da 2.3 a 2.6'!I10</f>
        <v>17.599344530929947</v>
      </c>
      <c r="G32" s="33">
        <f>'Nati Pop 0-5 serie storica'!L159</f>
        <v>19.54582319545823</v>
      </c>
      <c r="H32" s="33">
        <f t="shared" si="17"/>
        <v>18.035107324114168</v>
      </c>
      <c r="I32" s="33">
        <f t="shared" si="18"/>
        <v>20.270082982519966</v>
      </c>
      <c r="K32" s="48">
        <f t="shared" si="19"/>
        <v>0.85299932164694248</v>
      </c>
      <c r="L32" s="48">
        <f t="shared" si="20"/>
        <v>-0.80918237138283544</v>
      </c>
      <c r="M32" t="s">
        <v>4</v>
      </c>
    </row>
    <row r="33" spans="1:13" x14ac:dyDescent="0.3">
      <c r="A33" t="s">
        <v>5</v>
      </c>
      <c r="B33" s="33">
        <f>'Tavola da 2.3 a 2.6'!E11</f>
        <v>12.336719883889694</v>
      </c>
      <c r="C33" s="33">
        <f>'Nati Pop 0-5 serie storica'!L106</f>
        <v>20.649762282091917</v>
      </c>
      <c r="D33" s="33">
        <f t="shared" si="15"/>
        <v>10.704847184653172</v>
      </c>
      <c r="E33" s="33">
        <f t="shared" si="16"/>
        <v>22.974022611547422</v>
      </c>
      <c r="F33" s="33">
        <f>'Tavola da 2.3 a 2.6'!I11</f>
        <v>14.833235810415449</v>
      </c>
      <c r="G33" s="33">
        <f>'Nati Pop 0-5 serie storica'!L160</f>
        <v>18.544760866603081</v>
      </c>
      <c r="H33" s="33">
        <f t="shared" si="17"/>
        <v>18.035107324114168</v>
      </c>
      <c r="I33" s="33">
        <f t="shared" si="18"/>
        <v>20.270082982519966</v>
      </c>
      <c r="K33" s="62">
        <f t="shared" si="19"/>
        <v>1.6318726992365225</v>
      </c>
      <c r="L33" s="62">
        <f t="shared" si="20"/>
        <v>-2.3242603294555053</v>
      </c>
      <c r="M33" t="s">
        <v>5</v>
      </c>
    </row>
    <row r="34" spans="1:13" x14ac:dyDescent="0.3">
      <c r="A34" t="s">
        <v>6</v>
      </c>
      <c r="B34" s="33">
        <f>'Tavola da 2.3 a 2.6'!E12</f>
        <v>11.921648091860858</v>
      </c>
      <c r="C34" s="33">
        <f>'Nati Pop 0-5 serie storica'!L107</f>
        <v>23.710618436406065</v>
      </c>
      <c r="D34" s="33">
        <f t="shared" si="15"/>
        <v>10.704847184653172</v>
      </c>
      <c r="E34" s="33">
        <f t="shared" si="16"/>
        <v>22.974022611547422</v>
      </c>
      <c r="F34" s="33">
        <f>'Tavola da 2.3 a 2.6'!I12</f>
        <v>17.840996802293528</v>
      </c>
      <c r="G34" s="33">
        <f>'Nati Pop 0-5 serie storica'!L161</f>
        <v>19.883040935672515</v>
      </c>
      <c r="H34" s="33">
        <f t="shared" si="17"/>
        <v>18.035107324114168</v>
      </c>
      <c r="I34" s="33">
        <f t="shared" si="18"/>
        <v>20.270082982519966</v>
      </c>
      <c r="K34" s="48">
        <f t="shared" si="19"/>
        <v>1.216800907207686</v>
      </c>
      <c r="L34" s="48">
        <f t="shared" si="20"/>
        <v>0.73659582485864306</v>
      </c>
      <c r="M34" t="s">
        <v>6</v>
      </c>
    </row>
    <row r="35" spans="1:13" x14ac:dyDescent="0.3">
      <c r="A35" t="s">
        <v>7</v>
      </c>
      <c r="B35" s="33">
        <f>'Tavola da 2.3 a 2.6'!E13</f>
        <v>7.3453093812375245</v>
      </c>
      <c r="C35" s="33">
        <f>'Nati Pop 0-5 serie storica'!L108</f>
        <v>20.05909389363099</v>
      </c>
      <c r="D35" s="33">
        <f t="shared" si="15"/>
        <v>10.704847184653172</v>
      </c>
      <c r="E35" s="33">
        <f t="shared" si="16"/>
        <v>22.974022611547422</v>
      </c>
      <c r="F35" s="33">
        <f>'Tavola da 2.3 a 2.6'!I13</f>
        <v>15.025906735751295</v>
      </c>
      <c r="G35" s="33">
        <f>'Nati Pop 0-5 serie storica'!L162</f>
        <v>17.321150855365474</v>
      </c>
      <c r="H35" s="33">
        <f t="shared" si="17"/>
        <v>18.035107324114168</v>
      </c>
      <c r="I35" s="33">
        <f t="shared" si="18"/>
        <v>20.270082982519966</v>
      </c>
      <c r="K35" s="48">
        <f t="shared" si="19"/>
        <v>-3.3595378034156473</v>
      </c>
      <c r="L35" s="48">
        <f t="shared" si="20"/>
        <v>-2.9149287179164318</v>
      </c>
      <c r="M35" t="s">
        <v>7</v>
      </c>
    </row>
    <row r="36" spans="1:13" x14ac:dyDescent="0.3">
      <c r="A36" t="s">
        <v>8</v>
      </c>
      <c r="B36" s="33">
        <f>'Tavola da 2.3 a 2.6'!E14</f>
        <v>7.02247191011236</v>
      </c>
      <c r="C36" s="33">
        <f>'Nati Pop 0-5 serie storica'!L109</f>
        <v>16.568123393316196</v>
      </c>
      <c r="D36" s="33">
        <f t="shared" si="15"/>
        <v>10.704847184653172</v>
      </c>
      <c r="E36" s="33">
        <f t="shared" si="16"/>
        <v>22.974022611547422</v>
      </c>
      <c r="F36" s="33">
        <f>'Tavola da 2.3 a 2.6'!I14</f>
        <v>12.698037361078269</v>
      </c>
      <c r="G36" s="33">
        <f>'Nati Pop 0-5 serie storica'!L163</f>
        <v>15.142310721115987</v>
      </c>
      <c r="H36" s="33">
        <f t="shared" si="17"/>
        <v>18.035107324114168</v>
      </c>
      <c r="I36" s="33">
        <f t="shared" si="18"/>
        <v>20.270082982519966</v>
      </c>
      <c r="K36" s="48">
        <f t="shared" si="19"/>
        <v>-3.6823752745408118</v>
      </c>
      <c r="L36" s="48">
        <f t="shared" si="20"/>
        <v>-6.4058992182312267</v>
      </c>
      <c r="M36" t="s">
        <v>8</v>
      </c>
    </row>
    <row r="37" spans="1:13" x14ac:dyDescent="0.3">
      <c r="A37" t="s">
        <v>9</v>
      </c>
      <c r="B37" s="33">
        <f>'Tavola da 2.3 a 2.6'!E15</f>
        <v>10.704847184653172</v>
      </c>
      <c r="C37" s="33">
        <f>'Nati Pop 0-5 serie storica'!L110</f>
        <v>22.974022611547422</v>
      </c>
      <c r="F37" s="33">
        <f>'Tavola da 2.3 a 2.6'!I15</f>
        <v>18.035107324114168</v>
      </c>
      <c r="G37" s="33">
        <f>'Nati Pop 0-5 serie storica'!L164</f>
        <v>20.270082982519966</v>
      </c>
    </row>
  </sheetData>
  <mergeCells count="8">
    <mergeCell ref="A4:A5"/>
    <mergeCell ref="B4:D4"/>
    <mergeCell ref="E4:G4"/>
    <mergeCell ref="H4:J4"/>
    <mergeCell ref="A16:A17"/>
    <mergeCell ref="B16:D16"/>
    <mergeCell ref="E16:G16"/>
    <mergeCell ref="H16:J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Nati Pop 0-5 serie storica</vt:lpstr>
      <vt:lpstr>Tavola 2.1-2.2</vt:lpstr>
      <vt:lpstr>Tavola da 2.3 a 2.6</vt:lpstr>
      <vt:lpstr>Figura da 2.1 a 2.3</vt:lpstr>
      <vt:lpstr>Tavola da 2.7 a 2.10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cp:lastPrinted>2019-03-25T10:29:51Z</cp:lastPrinted>
  <dcterms:created xsi:type="dcterms:W3CDTF">2018-03-12T09:18:44Z</dcterms:created>
  <dcterms:modified xsi:type="dcterms:W3CDTF">2019-07-11T07:47:45Z</dcterms:modified>
</cp:coreProperties>
</file>